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d.docs.live.net/d15843104667f901/Urban Housing Lab/NahWoh/Akkredetierung Programm/2407XX Vorabzug mit Auflagen_Homepage/"/>
    </mc:Choice>
  </mc:AlternateContent>
  <xr:revisionPtr revIDLastSave="13" documentId="8_{E1A7479A-7D0E-4000-B37C-54808C0B7462}" xr6:coauthVersionLast="47" xr6:coauthVersionMax="47" xr10:uidLastSave="{41F34508-C8CE-42D3-9BF1-F62B4C2D3648}"/>
  <bookViews>
    <workbookView xWindow="2100" yWindow="-19275" windowWidth="28800" windowHeight="18480" xr2:uid="{00000000-000D-0000-FFFF-FFFF00000000}"/>
  </bookViews>
  <sheets>
    <sheet name="Rückbau-u.Recyclingkonzept" sheetId="3" r:id="rId1"/>
    <sheet name="Pull-Down Menüs" sheetId="2" r:id="rId2"/>
    <sheet name="Materialkataster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3" l="1"/>
  <c r="M41" i="3" a="1"/>
  <c r="M41" i="3" s="1"/>
  <c r="M40" i="3" a="1"/>
  <c r="M40" i="3" s="1"/>
  <c r="M39" i="3" a="1"/>
  <c r="M39" i="3" s="1"/>
  <c r="M38" i="3" a="1"/>
  <c r="M38" i="3" s="1"/>
  <c r="M37" i="3" a="1"/>
  <c r="M37" i="3" s="1"/>
  <c r="M36" i="3" a="1"/>
  <c r="M36" i="3" s="1"/>
  <c r="M35" i="3" a="1"/>
  <c r="M35" i="3" s="1"/>
  <c r="M34" i="3" a="1"/>
  <c r="M34" i="3" s="1"/>
  <c r="M33" i="3" a="1"/>
  <c r="M33" i="3" s="1"/>
  <c r="M32" i="3" a="1"/>
  <c r="M32" i="3" s="1"/>
  <c r="M31" i="3" a="1"/>
  <c r="M31" i="3" s="1"/>
  <c r="M30" i="3" a="1"/>
  <c r="M30" i="3" s="1"/>
  <c r="M29" i="3" a="1"/>
  <c r="M29" i="3" s="1"/>
  <c r="M28" i="3" a="1"/>
  <c r="M28" i="3" s="1"/>
  <c r="M27" i="3" a="1"/>
  <c r="M27" i="3" s="1"/>
  <c r="M26" i="3" a="1"/>
  <c r="M26" i="3" s="1"/>
  <c r="M25" i="3" a="1"/>
  <c r="M25" i="3" s="1"/>
  <c r="M24" i="3" a="1"/>
  <c r="M24" i="3" s="1"/>
  <c r="M23" i="3" a="1"/>
  <c r="M23" i="3" s="1"/>
  <c r="M22" i="3" a="1"/>
  <c r="M22" i="3" s="1"/>
  <c r="M21" i="3" a="1"/>
  <c r="M21" i="3" s="1"/>
  <c r="M20" i="3" a="1"/>
  <c r="M20" i="3" s="1"/>
  <c r="M19" i="3" a="1"/>
  <c r="M19" i="3" s="1"/>
  <c r="M18" i="3" a="1"/>
  <c r="M18" i="3" s="1"/>
  <c r="M17" i="3" a="1"/>
  <c r="M17" i="3" s="1"/>
  <c r="M16" i="3" a="1"/>
  <c r="M16" i="3" s="1"/>
  <c r="M15" i="3" a="1"/>
  <c r="M15" i="3" s="1"/>
  <c r="M14" i="3" a="1"/>
  <c r="M14" i="3" s="1"/>
  <c r="M13" i="3" a="1"/>
  <c r="M13" i="3" s="1"/>
  <c r="M12" i="3" a="1"/>
  <c r="M12" i="3" s="1"/>
  <c r="M11" i="3" a="1"/>
  <c r="M11" i="3" s="1"/>
  <c r="M10" i="3" a="1"/>
  <c r="M10" i="3" s="1"/>
  <c r="M9" i="3" a="1"/>
  <c r="M9" i="3" s="1"/>
  <c r="M8" i="3" a="1"/>
  <c r="M8" i="3" s="1"/>
  <c r="M7" i="3" a="1"/>
  <c r="M7" i="3" s="1"/>
  <c r="M6" i="3" a="1"/>
  <c r="M6" i="3" s="1"/>
  <c r="M5" i="3" a="1"/>
  <c r="M5" i="3" s="1"/>
  <c r="M4" i="3" a="1"/>
  <c r="M4" i="3" s="1"/>
  <c r="M3" i="3" a="1"/>
  <c r="M3" i="3" s="1"/>
  <c r="F55" i="5"/>
  <c r="F52" i="5"/>
  <c r="E55" i="5"/>
  <c r="E52" i="5"/>
  <c r="E40" i="5"/>
  <c r="F40" i="5" s="1"/>
  <c r="E38" i="5"/>
  <c r="F38" i="5" s="1"/>
  <c r="E32" i="5"/>
  <c r="F32" i="5" s="1"/>
  <c r="E26" i="5"/>
  <c r="F26" i="5" s="1"/>
  <c r="E20" i="5"/>
  <c r="F20" i="5" s="1"/>
  <c r="E18" i="5"/>
  <c r="F18" i="5" s="1"/>
  <c r="E13" i="5"/>
  <c r="F13" i="5" s="1"/>
  <c r="E8" i="5"/>
  <c r="F8" i="5" s="1"/>
  <c r="F57" i="5" l="1"/>
  <c r="K6" i="3"/>
  <c r="K14" i="3"/>
  <c r="K22" i="3"/>
  <c r="K30" i="3"/>
  <c r="K38" i="3"/>
  <c r="K7" i="3"/>
  <c r="K15" i="3"/>
  <c r="K23" i="3"/>
  <c r="K31" i="3"/>
  <c r="K39" i="3"/>
  <c r="K10" i="3"/>
  <c r="K18" i="3"/>
  <c r="K26" i="3"/>
  <c r="K34" i="3"/>
  <c r="K3" i="3"/>
  <c r="K11" i="3"/>
  <c r="K19" i="3"/>
  <c r="K27" i="3"/>
  <c r="K35" i="3"/>
  <c r="K4" i="3"/>
  <c r="K8" i="3"/>
  <c r="K12" i="3"/>
  <c r="K16" i="3"/>
  <c r="K20" i="3"/>
  <c r="K24" i="3"/>
  <c r="K28" i="3"/>
  <c r="K32" i="3"/>
  <c r="K36" i="3"/>
  <c r="K40" i="3"/>
  <c r="K5" i="3"/>
  <c r="K9" i="3"/>
  <c r="K13" i="3"/>
  <c r="K17" i="3"/>
  <c r="K21" i="3"/>
  <c r="K25" i="3"/>
  <c r="K29" i="3"/>
  <c r="K33" i="3"/>
  <c r="K37" i="3"/>
  <c r="K41" i="3"/>
  <c r="K43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<sst xmlns="http://schemas.openxmlformats.org/spreadsheetml/2006/main" count="508" uniqueCount="124">
  <si>
    <t>Bauteil</t>
  </si>
  <si>
    <t>Kostengruppe</t>
  </si>
  <si>
    <t>1.4.01 Transportbeton C20/25</t>
  </si>
  <si>
    <t>Stahlbetondecke 18cm [2283381]</t>
  </si>
  <si>
    <t>1.3.17 Lehmstein</t>
  </si>
  <si>
    <t>Lehmstein, gedaemmt [2013591]</t>
  </si>
  <si>
    <t>4.1.02 Bewehrungsstahl</t>
  </si>
  <si>
    <t>1.3.13 Gipskartonplatte</t>
  </si>
  <si>
    <t>2.14.02 Baumwolle ökologisch</t>
  </si>
  <si>
    <t>1.3.12 Faserzement Fassadenpaneele
Cedral - Eternit</t>
  </si>
  <si>
    <t>4.1.04 Stahl Feinblech (20µm bandverzinkt)</t>
  </si>
  <si>
    <t>2.1.01 Mineralwolle (Innenausbau- Dämmung)</t>
  </si>
  <si>
    <t>Wiederverwendung, als Bauteil</t>
  </si>
  <si>
    <t>Recycling, stofflich</t>
  </si>
  <si>
    <t>Recycling, Kompostierung von erneuerbaren Rohstoffen**</t>
  </si>
  <si>
    <t>Sonstige Verwertung, energetisch (erneuerbar)</t>
  </si>
  <si>
    <t>Sonstige Verwertung, energetisch (nicht erneuerbar)</t>
  </si>
  <si>
    <t>Beseitigung, Deponie</t>
  </si>
  <si>
    <t>Beseitigung, Schadstoffe</t>
  </si>
  <si>
    <t>Vermeidung*</t>
  </si>
  <si>
    <t>Recycling, werkstofflich</t>
  </si>
  <si>
    <t>Sonstige Verwertung, Verfüllung</t>
  </si>
  <si>
    <t>Günstig</t>
  </si>
  <si>
    <t>Mittel</t>
  </si>
  <si>
    <t>324 Unterböden und Bodenplatten</t>
  </si>
  <si>
    <t>1.4.01 Transportbeton C25/30</t>
  </si>
  <si>
    <t>1.2.02 Schotter 16/32</t>
  </si>
  <si>
    <t>2.6.02 Foamglas Perinsul - Pittsburgh Corning</t>
  </si>
  <si>
    <t>6.3.01 Bitumenbahnen V 60</t>
  </si>
  <si>
    <t>6.6.05 Kraftpapier</t>
  </si>
  <si>
    <t>6.6.03 PE-HD mit PP-Vlies zur Abdichtung</t>
  </si>
  <si>
    <t>6.6.04 PE/PP Vlies</t>
  </si>
  <si>
    <t>326 Bauwerksabdichtungen</t>
  </si>
  <si>
    <t>G_XPS_300mm_Beton_20/25_150mm [2331757]</t>
  </si>
  <si>
    <t>2.3.1 XPS-Dämmstoff</t>
  </si>
  <si>
    <t>342  Nichttragende Innenwände</t>
  </si>
  <si>
    <t>GK_doppelt / beidseitig / gedämmt [2283380]</t>
  </si>
  <si>
    <t>342 Nichttragende Innenwände</t>
  </si>
  <si>
    <t>423 Raumheizflächen</t>
  </si>
  <si>
    <t>8.1.02 Heizkörper</t>
  </si>
  <si>
    <t>422 Wärmeverteilnetze</t>
  </si>
  <si>
    <t>8.1.02 Steinwolle Heizungsrohrschale</t>
  </si>
  <si>
    <t>4.4.02 Kupferrohr (blank) - Wieland</t>
  </si>
  <si>
    <t>331 Tragende Außenwände</t>
  </si>
  <si>
    <t>OH's Wand [2338021]</t>
  </si>
  <si>
    <t>1.3.02 Mauerziegel Durchschnitt - Poroton</t>
  </si>
  <si>
    <t>1.4.04 Leichtputz - IWM</t>
  </si>
  <si>
    <t>1.4.04 Kalk-Gips-Innenputz</t>
  </si>
  <si>
    <t>361 Dachkonstruktionen</t>
  </si>
  <si>
    <t>6.6.02 Dampfbremse PE</t>
  </si>
  <si>
    <t>351 Deckenkonstruktionen</t>
  </si>
  <si>
    <t>322 Flachgründungen</t>
  </si>
  <si>
    <t>Streifenfundament [2331756]</t>
  </si>
  <si>
    <t>7.2.01 Isolierglas 2-Scheiben</t>
  </si>
  <si>
    <t>7.1.01 Holz-Flügelrahmen</t>
  </si>
  <si>
    <t>7.1.01 Holz-Blendrahmen</t>
  </si>
  <si>
    <t>7.3.04 Fugendichtungsbänder Butyl</t>
  </si>
  <si>
    <t>7.4.07 Fenstergriff</t>
  </si>
  <si>
    <t>363 Dachbeläge</t>
  </si>
  <si>
    <t>Ziegeldeckung / Lattung [2331759]</t>
  </si>
  <si>
    <t>1.3.10 Dachziegel</t>
  </si>
  <si>
    <t>Ungünstig</t>
  </si>
  <si>
    <t>421 Wärmeerzeugungsanlagen</t>
  </si>
  <si>
    <t>Wiederverwendung, als Bauteil-Komponent</t>
  </si>
  <si>
    <t>50.00 m</t>
  </si>
  <si>
    <t>133.00 m²</t>
  </si>
  <si>
    <t>300.00 m²</t>
  </si>
  <si>
    <t>555.00 m²</t>
  </si>
  <si>
    <t>40.00 Stück</t>
  </si>
  <si>
    <t>212.00 m²</t>
  </si>
  <si>
    <t>Glas</t>
  </si>
  <si>
    <t>Holz</t>
  </si>
  <si>
    <t>Metall</t>
  </si>
  <si>
    <t>Beton</t>
  </si>
  <si>
    <t>Gipskarton</t>
  </si>
  <si>
    <t>Dämmstoffe, fossil</t>
  </si>
  <si>
    <t xml:space="preserve">Kunststoff </t>
  </si>
  <si>
    <t>Sonstiges</t>
  </si>
  <si>
    <t>Tonziegelprodukt</t>
  </si>
  <si>
    <t>Organische Baustoffe (ausser Holz)</t>
  </si>
  <si>
    <t>Mineralisch, Kalksandstein</t>
  </si>
  <si>
    <t>Mineralisch, Porenbeton</t>
  </si>
  <si>
    <t>Gips, sonstiges</t>
  </si>
  <si>
    <t>Mineralisch, Sonstiges</t>
  </si>
  <si>
    <t>Masse in kg</t>
  </si>
  <si>
    <t>Fundamentplatte Stb. / unterseitig gedämmt / Foamglas [2356430]</t>
  </si>
  <si>
    <t>334 Außentüren und - fenster</t>
  </si>
  <si>
    <t>Stück_Fenster_1,6m² / Isoglas 2- Scheiben / Holzrahmen [2284102]</t>
  </si>
  <si>
    <t>7.4.02 Fensterbeschlag (Dreh-Kipp Holz- und PVC-Fenster) - FV Schlösser/Beschläge</t>
  </si>
  <si>
    <t>Sparrendach / Dämmung / Dampfbremse [2331753]</t>
  </si>
  <si>
    <t>3.1.01 Schnittholz Fichte (12% Feuchte/10,7% H2O)</t>
  </si>
  <si>
    <t>2.1.01 Mineralwolle (Schrägdach- Dämmung)</t>
  </si>
  <si>
    <t>Gasbrennwertkessel (Roe) [2284129]</t>
  </si>
  <si>
    <t>8.1.01 Gas-Brennwertgerät 20-120 kW (Standgerät)</t>
  </si>
  <si>
    <t>Gasbrennwertkessel (Roe) [2340153]</t>
  </si>
  <si>
    <t>Heizungsrohr 1 m + Dämmung (Roe) [2340154]</t>
  </si>
  <si>
    <t>Heizkörper Typ 22 h=600mm (Roe) [2340155]</t>
  </si>
  <si>
    <r>
      <t>331 Tragende Außenwände</t>
    </r>
    <r>
      <rPr>
        <sz val="8"/>
        <color rgb="FFFF0000"/>
        <rFont val="Calibri"/>
        <family val="2"/>
        <scheme val="minor"/>
      </rPr>
      <t xml:space="preserve"> - Typ 1</t>
    </r>
  </si>
  <si>
    <t>Dämmstoffe, mineralisch</t>
  </si>
  <si>
    <t>Materielle Zuordnung Materialkataster (Die Zuordnung ist unabhaengig von der Einordnung des weiteren Umgangs)</t>
  </si>
  <si>
    <r>
      <t>339 Außenwände, sonstiges</t>
    </r>
    <r>
      <rPr>
        <sz val="8"/>
        <color rgb="FFFF0000"/>
        <rFont val="Calibri"/>
        <family val="2"/>
        <scheme val="minor"/>
      </rPr>
      <t xml:space="preserve"> - Typ 2</t>
    </r>
  </si>
  <si>
    <r>
      <t xml:space="preserve">339 Außenwände, sonstiges </t>
    </r>
    <r>
      <rPr>
        <sz val="8"/>
        <color rgb="FFFF0000"/>
        <rFont val="Calibri"/>
        <family val="2"/>
        <scheme val="minor"/>
      </rPr>
      <t>- Typ 2</t>
    </r>
  </si>
  <si>
    <r>
      <t>Materielle Zuordnung Materialkataster</t>
    </r>
    <r>
      <rPr>
        <i/>
        <sz val="8"/>
        <color rgb="FF000000"/>
        <rFont val="Calibri"/>
        <family val="2"/>
        <scheme val="minor"/>
      </rPr>
      <t xml:space="preserve"> (Die Zuordnung ist unabhaengig von der Einordnung des weiteren Umgangs)</t>
    </r>
  </si>
  <si>
    <r>
      <rPr>
        <b/>
        <i/>
        <sz val="8"/>
        <color rgb="FF000000"/>
        <rFont val="Calibri"/>
        <family val="2"/>
        <scheme val="minor"/>
      </rPr>
      <t>Art der voraussichtlichen Umgangs nach gegenwärtigem Stand der Technik</t>
    </r>
    <r>
      <rPr>
        <i/>
        <sz val="8"/>
        <color rgb="FF000000"/>
        <rFont val="Calibri"/>
        <family val="2"/>
        <scheme val="minor"/>
      </rPr>
      <t xml:space="preserve"> (Bitte wählen mit Pull-Down Funktion. Im Fall 'Wiederverwendung, als Bauteil' ist dies fuer alle Komponenten zu waehlen. )</t>
    </r>
  </si>
  <si>
    <t>339 Außenwände, sonstiges</t>
  </si>
  <si>
    <t>Summe</t>
  </si>
  <si>
    <t xml:space="preserve">GESAMTMASSE </t>
  </si>
  <si>
    <t>Massen-Summen in kg</t>
  </si>
  <si>
    <t>Enthaltene Komponenten und Materialien ????BAUSTOFFE?????  (ehemals "Prozess")</t>
  </si>
  <si>
    <t xml:space="preserve">
Kostengruppe, nach DIN 276</t>
  </si>
  <si>
    <t xml:space="preserve">
Bauteil</t>
  </si>
  <si>
    <t xml:space="preserve">
Einbauort?</t>
  </si>
  <si>
    <r>
      <rPr>
        <b/>
        <i/>
        <sz val="8"/>
        <color rgb="FF000000"/>
        <rFont val="Calibri"/>
        <family val="2"/>
        <scheme val="minor"/>
      </rPr>
      <t xml:space="preserve">
Enthaltene Baustoffe  bzw. Komponenten</t>
    </r>
    <r>
      <rPr>
        <i/>
        <sz val="8"/>
        <color rgb="FF000000"/>
        <rFont val="Calibri"/>
        <family val="2"/>
        <scheme val="minor"/>
      </rPr>
      <t xml:space="preserve"> (in Bauteileditor "Prozess")</t>
    </r>
  </si>
  <si>
    <r>
      <t xml:space="preserve">
Materielle Zuordnung Materialkataster</t>
    </r>
    <r>
      <rPr>
        <i/>
        <sz val="8"/>
        <color rgb="FF000000"/>
        <rFont val="Calibri"/>
        <family val="2"/>
        <scheme val="minor"/>
      </rPr>
      <t xml:space="preserve"> (Die Zuordnung ist unabhaengig von der Einordnung des vorraussichtlichen Umgangs)</t>
    </r>
  </si>
  <si>
    <t xml:space="preserve">
Menge
Bauteil</t>
  </si>
  <si>
    <t xml:space="preserve">
Masse in kg</t>
  </si>
  <si>
    <t xml:space="preserve">
Prozentualer Anteil</t>
  </si>
  <si>
    <r>
      <rPr>
        <b/>
        <i/>
        <sz val="8"/>
        <color rgb="FF000000"/>
        <rFont val="Calibri"/>
        <family val="2"/>
        <scheme val="minor"/>
      </rPr>
      <t xml:space="preserve">
Art der voraussichtlichen Umgangs nach gegenwärtigem Stand der Technik</t>
    </r>
    <r>
      <rPr>
        <i/>
        <sz val="8"/>
        <color rgb="FF000000"/>
        <rFont val="Calibri"/>
        <family val="2"/>
        <scheme val="minor"/>
      </rPr>
      <t xml:space="preserve"> (Bitte wählen mit Pull-Down Funktion. Im Fall 'Wiederverwendung, als Bauteil' ist dies fuer alle Komponenten zu waehlen. )</t>
    </r>
  </si>
  <si>
    <t xml:space="preserve">
Nutzungsdauer, wenn nicht 50 Jahre</t>
  </si>
  <si>
    <r>
      <t xml:space="preserve">
Demontier- und Trennungsfreundlichkeit </t>
    </r>
    <r>
      <rPr>
        <i/>
        <sz val="8"/>
        <color rgb="FF000000"/>
        <rFont val="Calibri"/>
        <family val="2"/>
        <scheme val="minor"/>
      </rPr>
      <t>(Bitte wählen mit Pull-Down Funktion.</t>
    </r>
    <r>
      <rPr>
        <i/>
        <strike/>
        <sz val="8"/>
        <color rgb="FF000000"/>
        <rFont val="Calibri"/>
        <family val="2"/>
        <scheme val="minor"/>
      </rPr>
      <t>)</t>
    </r>
  </si>
  <si>
    <r>
      <t xml:space="preserve">Demontier- und Trennungsfreundlichkeit </t>
    </r>
    <r>
      <rPr>
        <i/>
        <sz val="8"/>
        <color rgb="FF000000"/>
        <rFont val="Calibri"/>
        <family val="2"/>
        <scheme val="minor"/>
      </rPr>
      <t>(Bitte wählen mit Pull-Down Funktion.)</t>
    </r>
  </si>
  <si>
    <t>VERMIEDEN Sichtputz Unterdecke</t>
  </si>
  <si>
    <r>
      <t xml:space="preserve">HILFSMITTEL NaWoh 4.0_2.3.2  Rückbau- und Recyclingfreundlichkeit
</t>
    </r>
    <r>
      <rPr>
        <sz val="11"/>
        <color rgb="FFFFFFFF"/>
        <rFont val="Calibri"/>
        <family val="2"/>
      </rPr>
      <t>Dieses Blatt der Excel-Vorlage dient der Datensammlung für ein Materialkataster.</t>
    </r>
    <r>
      <rPr>
        <b/>
        <sz val="11"/>
        <color rgb="FFFFFFFF"/>
        <rFont val="Calibri"/>
        <family val="2"/>
      </rPr>
      <t xml:space="preserve"> Die eingetragenen Materialdaten dienen nur zur Illustration und sind zu ersetzen.</t>
    </r>
  </si>
  <si>
    <r>
      <t xml:space="preserve">HILFSMITTEL NaWoh 4.0_2.3.2  Rückbau- und Recyclingfreundlichkeit
Version dieses Dokuments: 1.0 – Stand: 15.03.2024 – Ersteller: OH – Freigabe: IE
</t>
    </r>
    <r>
      <rPr>
        <sz val="11"/>
        <color rgb="FFFFFFFF"/>
        <rFont val="Calibri"/>
        <family val="2"/>
      </rPr>
      <t>Diese Excel-Vorlage dient zur Einstufung der Rückbau- und Recyclingfreundlichkeit und der Datensammlung für ein Materialkataster.</t>
    </r>
    <r>
      <rPr>
        <b/>
        <sz val="11"/>
        <color rgb="FFFFFFFF"/>
        <rFont val="Calibri"/>
        <family val="2"/>
      </rPr>
      <t xml:space="preserve"> Zur Einstufung der Demontier- und Trennungsfreundlichkeit in der betreffenden Spalte kann das entsprechende Hilfsmitteldokument herangezogen werden. Die eingetragenen Materialdaten dienen nur zur Illustration und sind zu ersetzen. 
</t>
    </r>
    <r>
      <rPr>
        <b/>
        <sz val="11"/>
        <color rgb="FFFFFF00"/>
        <rFont val="Calibri"/>
        <family val="2"/>
      </rPr>
      <t>HINWEIS: Für die geforderte Einstufung der Demontier- und Trennungsfreundlichkeit muss im Rahmen der Bearbeitung der DAkkS-Auflagen noch das Definitionshilfsmittel zur Verfügung gestellt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</si>
</sst>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20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 Unicode M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66CC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  <charset val="204"/>
    </font>
    <font>
      <i/>
      <strike/>
      <sz val="8"/>
      <color rgb="FF00000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0" fillId="0" borderId="0" xfId="0" applyNumberFormat="1"/>
    <xf numFmtId="0" fontId="0" fillId="0" borderId="0" xfId="0" applyProtection="1">
      <protection locked="0"/>
    </xf>
    <xf numFmtId="0" fontId="5" fillId="0" borderId="0" xfId="0" applyFont="1" applyAlignment="1">
      <alignment vertical="center"/>
    </xf>
    <xf numFmtId="0" fontId="1" fillId="0" borderId="0" xfId="0" applyFont="1"/>
    <xf numFmtId="0" fontId="8" fillId="0" borderId="0" xfId="0" applyFont="1"/>
    <xf numFmtId="0" fontId="8" fillId="5" borderId="5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0" fontId="8" fillId="5" borderId="6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3" borderId="11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 applyProtection="1">
      <alignment vertical="top"/>
      <protection locked="0"/>
    </xf>
    <xf numFmtId="2" fontId="8" fillId="3" borderId="1" xfId="0" applyNumberFormat="1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vertical="center" wrapText="1"/>
    </xf>
    <xf numFmtId="0" fontId="9" fillId="0" borderId="0" xfId="0" applyFont="1" applyAlignment="1" applyProtection="1">
      <alignment horizontal="left" vertical="top" indent="1"/>
      <protection locked="0"/>
    </xf>
    <xf numFmtId="0" fontId="8" fillId="0" borderId="0" xfId="0" applyFont="1" applyAlignment="1" applyProtection="1">
      <alignment horizontal="left" vertical="top" indent="1"/>
      <protection locked="0"/>
    </xf>
    <xf numFmtId="0" fontId="8" fillId="7" borderId="1" xfId="0" applyFont="1" applyFill="1" applyBorder="1" applyAlignment="1">
      <alignment horizontal="left" vertical="top"/>
    </xf>
    <xf numFmtId="0" fontId="8" fillId="5" borderId="13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/>
    </xf>
    <xf numFmtId="0" fontId="8" fillId="7" borderId="4" xfId="0" applyFont="1" applyFill="1" applyBorder="1" applyAlignment="1">
      <alignment horizontal="left" vertical="top"/>
    </xf>
    <xf numFmtId="0" fontId="8" fillId="5" borderId="13" xfId="0" applyFont="1" applyFill="1" applyBorder="1" applyAlignment="1">
      <alignment horizontal="left" vertical="top"/>
    </xf>
    <xf numFmtId="0" fontId="8" fillId="7" borderId="8" xfId="0" applyFont="1" applyFill="1" applyBorder="1" applyAlignment="1">
      <alignment horizontal="left" vertical="top"/>
    </xf>
    <xf numFmtId="0" fontId="8" fillId="5" borderId="14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horizontal="left" vertical="top"/>
    </xf>
    <xf numFmtId="0" fontId="8" fillId="5" borderId="14" xfId="0" applyFont="1" applyFill="1" applyBorder="1" applyAlignment="1">
      <alignment horizontal="left" vertical="top"/>
    </xf>
    <xf numFmtId="0" fontId="8" fillId="7" borderId="2" xfId="0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 wrapText="1"/>
    </xf>
    <xf numFmtId="0" fontId="8" fillId="5" borderId="15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vertical="top"/>
    </xf>
    <xf numFmtId="0" fontId="8" fillId="7" borderId="6" xfId="0" applyFont="1" applyFill="1" applyBorder="1" applyAlignment="1">
      <alignment horizontal="left" vertical="top"/>
    </xf>
    <xf numFmtId="0" fontId="8" fillId="5" borderId="15" xfId="0" applyFont="1" applyFill="1" applyBorder="1" applyAlignment="1">
      <alignment horizontal="left" vertical="top"/>
    </xf>
    <xf numFmtId="0" fontId="8" fillId="7" borderId="9" xfId="0" applyFont="1" applyFill="1" applyBorder="1" applyAlignment="1">
      <alignment horizontal="left" vertical="top"/>
    </xf>
    <xf numFmtId="0" fontId="8" fillId="0" borderId="13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 wrapText="1"/>
    </xf>
    <xf numFmtId="0" fontId="8" fillId="5" borderId="16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/>
    </xf>
    <xf numFmtId="1" fontId="8" fillId="0" borderId="15" xfId="0" applyNumberFormat="1" applyFont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0" fontId="8" fillId="2" borderId="12" xfId="0" applyFont="1" applyFill="1" applyBorder="1"/>
    <xf numFmtId="0" fontId="12" fillId="3" borderId="6" xfId="0" applyFont="1" applyFill="1" applyBorder="1" applyAlignment="1" applyProtection="1">
      <alignment vertical="top"/>
      <protection locked="0"/>
    </xf>
    <xf numFmtId="0" fontId="12" fillId="7" borderId="4" xfId="0" applyFont="1" applyFill="1" applyBorder="1" applyAlignment="1" applyProtection="1">
      <alignment vertical="top"/>
      <protection locked="0"/>
    </xf>
    <xf numFmtId="0" fontId="12" fillId="7" borderId="1" xfId="0" applyFont="1" applyFill="1" applyBorder="1" applyAlignment="1" applyProtection="1">
      <alignment vertical="top"/>
      <protection locked="0"/>
    </xf>
    <xf numFmtId="0" fontId="12" fillId="7" borderId="6" xfId="0" applyFont="1" applyFill="1" applyBorder="1" applyAlignment="1" applyProtection="1">
      <alignment vertical="top"/>
      <protection locked="0"/>
    </xf>
    <xf numFmtId="0" fontId="12" fillId="3" borderId="4" xfId="0" applyFont="1" applyFill="1" applyBorder="1" applyAlignment="1" applyProtection="1">
      <alignment vertical="top"/>
      <protection locked="0"/>
    </xf>
    <xf numFmtId="0" fontId="12" fillId="3" borderId="1" xfId="0" applyFont="1" applyFill="1" applyBorder="1" applyAlignment="1" applyProtection="1">
      <alignment vertical="top"/>
      <protection locked="0"/>
    </xf>
    <xf numFmtId="0" fontId="12" fillId="4" borderId="6" xfId="0" applyFont="1" applyFill="1" applyBorder="1" applyAlignment="1" applyProtection="1">
      <alignment vertical="top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vertical="top" wrapText="1"/>
    </xf>
    <xf numFmtId="2" fontId="8" fillId="3" borderId="4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1" fillId="7" borderId="6" xfId="0" applyFont="1" applyFill="1" applyBorder="1" applyAlignment="1">
      <alignment horizontal="left" vertical="top"/>
    </xf>
    <xf numFmtId="2" fontId="11" fillId="7" borderId="6" xfId="0" applyNumberFormat="1" applyFont="1" applyFill="1" applyBorder="1" applyAlignment="1">
      <alignment vertical="center"/>
    </xf>
    <xf numFmtId="2" fontId="11" fillId="7" borderId="6" xfId="0" applyNumberFormat="1" applyFont="1" applyFill="1" applyBorder="1" applyAlignment="1">
      <alignment vertical="center" wrapText="1"/>
    </xf>
    <xf numFmtId="0" fontId="8" fillId="0" borderId="6" xfId="0" applyFont="1" applyBorder="1"/>
    <xf numFmtId="2" fontId="11" fillId="7" borderId="6" xfId="0" applyNumberFormat="1" applyFont="1" applyFill="1" applyBorder="1"/>
    <xf numFmtId="1" fontId="8" fillId="0" borderId="1" xfId="0" applyNumberFormat="1" applyFont="1" applyBorder="1" applyAlignment="1">
      <alignment horizontal="left" vertical="top"/>
    </xf>
    <xf numFmtId="1" fontId="8" fillId="0" borderId="6" xfId="0" applyNumberFormat="1" applyFont="1" applyBorder="1" applyAlignment="1">
      <alignment horizontal="left" vertical="top"/>
    </xf>
    <xf numFmtId="2" fontId="8" fillId="0" borderId="0" xfId="0" applyNumberFormat="1" applyFont="1"/>
    <xf numFmtId="2" fontId="11" fillId="7" borderId="0" xfId="0" applyNumberFormat="1" applyFont="1" applyFill="1"/>
    <xf numFmtId="2" fontId="11" fillId="7" borderId="17" xfId="0" applyNumberFormat="1" applyFont="1" applyFill="1" applyBorder="1"/>
    <xf numFmtId="0" fontId="8" fillId="7" borderId="0" xfId="0" applyFont="1" applyFill="1"/>
    <xf numFmtId="0" fontId="11" fillId="7" borderId="0" xfId="0" applyFont="1" applyFill="1"/>
    <xf numFmtId="0" fontId="13" fillId="0" borderId="0" xfId="0" applyFont="1" applyAlignment="1">
      <alignment vertical="center"/>
    </xf>
    <xf numFmtId="2" fontId="11" fillId="3" borderId="0" xfId="0" applyNumberFormat="1" applyFont="1" applyFill="1"/>
    <xf numFmtId="0" fontId="11" fillId="3" borderId="0" xfId="0" applyFont="1" applyFill="1" applyAlignment="1">
      <alignment horizontal="right"/>
    </xf>
    <xf numFmtId="0" fontId="8" fillId="5" borderId="10" xfId="0" applyFont="1" applyFill="1" applyBorder="1" applyAlignment="1">
      <alignment horizontal="left" vertical="top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0" fontId="11" fillId="3" borderId="0" xfId="0" applyNumberFormat="1" applyFont="1" applyFill="1"/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3" borderId="0" xfId="0" applyFont="1" applyFill="1" applyAlignment="1">
      <alignment horizontal="left" vertical="top"/>
    </xf>
    <xf numFmtId="0" fontId="14" fillId="0" borderId="0" xfId="0" applyFont="1"/>
    <xf numFmtId="0" fontId="14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15" fillId="3" borderId="0" xfId="0" applyFont="1" applyFill="1"/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15" fillId="3" borderId="1" xfId="0" applyFont="1" applyFill="1" applyBorder="1"/>
    <xf numFmtId="0" fontId="15" fillId="3" borderId="4" xfId="0" applyFont="1" applyFill="1" applyBorder="1"/>
    <xf numFmtId="0" fontId="15" fillId="3" borderId="6" xfId="0" applyFont="1" applyFill="1" applyBorder="1"/>
    <xf numFmtId="0" fontId="15" fillId="7" borderId="4" xfId="0" applyFont="1" applyFill="1" applyBorder="1"/>
    <xf numFmtId="0" fontId="15" fillId="7" borderId="1" xfId="0" applyFont="1" applyFill="1" applyBorder="1"/>
    <xf numFmtId="0" fontId="15" fillId="7" borderId="6" xfId="0" applyFont="1" applyFill="1" applyBorder="1"/>
    <xf numFmtId="0" fontId="15" fillId="0" borderId="0" xfId="0" applyFont="1"/>
    <xf numFmtId="0" fontId="15" fillId="4" borderId="6" xfId="0" applyFont="1" applyFill="1" applyBorder="1"/>
    <xf numFmtId="0" fontId="8" fillId="3" borderId="0" xfId="0" applyFont="1" applyFill="1"/>
    <xf numFmtId="2" fontId="8" fillId="0" borderId="17" xfId="0" applyNumberFormat="1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top"/>
    </xf>
    <xf numFmtId="2" fontId="8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2" fontId="8" fillId="6" borderId="1" xfId="0" applyNumberFormat="1" applyFont="1" applyFill="1" applyBorder="1" applyAlignment="1">
      <alignment vertical="center"/>
    </xf>
    <xf numFmtId="2" fontId="8" fillId="6" borderId="1" xfId="0" applyNumberFormat="1" applyFont="1" applyFill="1" applyBorder="1" applyAlignment="1">
      <alignment vertical="center" wrapText="1"/>
    </xf>
    <xf numFmtId="2" fontId="8" fillId="6" borderId="4" xfId="0" applyNumberFormat="1" applyFont="1" applyFill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2" fontId="8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2" fontId="8" fillId="6" borderId="6" xfId="0" applyNumberFormat="1" applyFont="1" applyFill="1" applyBorder="1" applyAlignment="1">
      <alignment vertical="center"/>
    </xf>
    <xf numFmtId="2" fontId="8" fillId="4" borderId="6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top" wrapText="1"/>
    </xf>
    <xf numFmtId="0" fontId="8" fillId="9" borderId="0" xfId="0" applyFont="1" applyFill="1"/>
    <xf numFmtId="0" fontId="17" fillId="8" borderId="19" xfId="0" applyFont="1" applyFill="1" applyBorder="1" applyAlignment="1">
      <alignment vertical="top" wrapText="1"/>
    </xf>
    <xf numFmtId="0" fontId="17" fillId="8" borderId="11" xfId="0" applyFont="1" applyFill="1" applyBorder="1" applyAlignment="1">
      <alignment vertical="top" wrapText="1"/>
    </xf>
    <xf numFmtId="0" fontId="17" fillId="8" borderId="19" xfId="0" applyFont="1" applyFill="1" applyBorder="1" applyAlignment="1">
      <alignment vertical="top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0</xdr:rowOff>
    </xdr:from>
    <xdr:ext cx="175313" cy="0"/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AC885313-74A8-4749-8FB9-0A39E9DA99B1}"/>
            </a:ext>
          </a:extLst>
        </xdr:cNvPr>
        <xdr:cNvSpPr/>
      </xdr:nvSpPr>
      <xdr:spPr>
        <a:xfrm>
          <a:off x="0" y="8286750"/>
          <a:ext cx="175313" cy="0"/>
        </a:xfrm>
        <a:custGeom>
          <a:avLst/>
          <a:gdLst/>
          <a:ahLst/>
          <a:cxnLst/>
          <a:rect l="0" t="0" r="0" b="0"/>
          <a:pathLst>
            <a:path w="175313">
              <a:moveTo>
                <a:pt x="175313" y="0"/>
              </a:moveTo>
              <a:lnTo>
                <a:pt x="0" y="0"/>
              </a:lnTo>
              <a:lnTo>
                <a:pt x="17531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0</xdr:rowOff>
    </xdr:from>
    <xdr:ext cx="175313" cy="0"/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C35D1841-2C52-47ED-A421-74ABA2885CA1}"/>
            </a:ext>
          </a:extLst>
        </xdr:cNvPr>
        <xdr:cNvSpPr/>
      </xdr:nvSpPr>
      <xdr:spPr>
        <a:xfrm>
          <a:off x="0" y="5905500"/>
          <a:ext cx="175313" cy="0"/>
        </a:xfrm>
        <a:custGeom>
          <a:avLst/>
          <a:gdLst/>
          <a:ahLst/>
          <a:cxnLst/>
          <a:rect l="0" t="0" r="0" b="0"/>
          <a:pathLst>
            <a:path w="175313">
              <a:moveTo>
                <a:pt x="175313" y="0"/>
              </a:moveTo>
              <a:lnTo>
                <a:pt x="0" y="0"/>
              </a:lnTo>
              <a:lnTo>
                <a:pt x="17531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3675-D8F9-41CA-80DB-27144683FF03}">
  <sheetPr>
    <pageSetUpPr fitToPage="1"/>
  </sheetPr>
  <dimension ref="A1:M64"/>
  <sheetViews>
    <sheetView tabSelected="1" zoomScale="77" zoomScaleNormal="77" workbookViewId="0">
      <pane ySplit="2" topLeftCell="A3" activePane="bottomLeft" state="frozen"/>
      <selection pane="bottomLeft" activeCell="C6" sqref="C6"/>
    </sheetView>
  </sheetViews>
  <sheetFormatPr baseColWidth="10" defaultColWidth="9.140625" defaultRowHeight="11.25" x14ac:dyDescent="0.2"/>
  <cols>
    <col min="1" max="1" width="9.140625" style="8"/>
    <col min="2" max="2" width="34.28515625" style="8" customWidth="1"/>
    <col min="3" max="3" width="48" style="8" customWidth="1"/>
    <col min="4" max="4" width="23" style="8" hidden="1" customWidth="1"/>
    <col min="5" max="5" width="23.28515625" style="8" hidden="1" customWidth="1"/>
    <col min="6" max="6" width="52.42578125" style="8" customWidth="1"/>
    <col min="7" max="7" width="27" style="8" customWidth="1"/>
    <col min="8" max="8" width="26.28515625" style="8" customWidth="1"/>
    <col min="9" max="9" width="19" style="8" customWidth="1"/>
    <col min="10" max="10" width="16.85546875" style="8" customWidth="1"/>
    <col min="11" max="11" width="17.42578125" style="8" customWidth="1"/>
    <col min="12" max="12" width="40.85546875" style="8" customWidth="1"/>
    <col min="13" max="16384" width="9.140625" style="8"/>
  </cols>
  <sheetData>
    <row r="1" spans="1:13" ht="180.75" customHeight="1" x14ac:dyDescent="0.2">
      <c r="B1" s="140" t="s">
        <v>123</v>
      </c>
      <c r="C1" s="141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80.25" customHeight="1" thickBot="1" x14ac:dyDescent="0.25">
      <c r="B2" s="81" t="s">
        <v>109</v>
      </c>
      <c r="C2" s="81" t="s">
        <v>110</v>
      </c>
      <c r="D2" s="81" t="s">
        <v>111</v>
      </c>
      <c r="E2" s="81" t="s">
        <v>118</v>
      </c>
      <c r="F2" s="77" t="s">
        <v>112</v>
      </c>
      <c r="G2" s="114" t="s">
        <v>119</v>
      </c>
      <c r="H2" s="81" t="s">
        <v>113</v>
      </c>
      <c r="I2" s="77" t="s">
        <v>114</v>
      </c>
      <c r="J2" s="137" t="s">
        <v>115</v>
      </c>
      <c r="K2" s="137" t="s">
        <v>116</v>
      </c>
      <c r="L2" s="78" t="s">
        <v>117</v>
      </c>
      <c r="M2" s="68"/>
    </row>
    <row r="3" spans="1:13" ht="15" customHeight="1" thickBot="1" x14ac:dyDescent="0.25">
      <c r="A3" s="8">
        <v>1</v>
      </c>
      <c r="B3" s="64" t="s">
        <v>51</v>
      </c>
      <c r="C3" s="65" t="s">
        <v>52</v>
      </c>
      <c r="D3" s="66"/>
      <c r="E3" s="66"/>
      <c r="F3" s="66" t="s">
        <v>25</v>
      </c>
      <c r="G3" s="117" t="s">
        <v>22</v>
      </c>
      <c r="H3" s="67" t="s">
        <v>73</v>
      </c>
      <c r="I3" s="124" t="s">
        <v>64</v>
      </c>
      <c r="J3" s="133">
        <v>1182.5</v>
      </c>
      <c r="K3" s="134">
        <f t="shared" ref="K3:K41" si="0">J3/$J$43</f>
        <v>6.2585421492172486E-4</v>
      </c>
      <c r="L3" s="28" t="s">
        <v>19</v>
      </c>
      <c r="M3" s="69" cm="1">
        <f t="array" ref="M3">_xlfn.IFS(L3="Vermeidung*",1,L3="Wiederverwendung, als Bauteil",2,L3="Wiederverwendung, als Bauteil-Komponent",2,L3="Recycling, werkstofflich",3,L3="Recycling, stofflich",3,L3="Recycling, Kompostierung von erneuerbaren Rohstoffen**",3,L3="Sonstige Verwertung, energetisch (erneuerbar)",4,L3="Sonstige Verwertung, energetisch (nicht erneuerbar)",4,L3="Sonstige Verwertung, Verfüllung",4,L3="Beseitigung, Deponie",5,L3="Beseitigung, Schadstoffe",6)</f>
        <v>1</v>
      </c>
    </row>
    <row r="4" spans="1:13" ht="15" customHeight="1" x14ac:dyDescent="0.2">
      <c r="A4" s="8">
        <v>2</v>
      </c>
      <c r="B4" s="36" t="s">
        <v>24</v>
      </c>
      <c r="C4" s="9" t="s">
        <v>85</v>
      </c>
      <c r="D4" s="37"/>
      <c r="E4" s="37"/>
      <c r="F4" s="37" t="s">
        <v>25</v>
      </c>
      <c r="G4" s="118" t="s">
        <v>23</v>
      </c>
      <c r="H4" s="38" t="s">
        <v>73</v>
      </c>
      <c r="I4" s="37" t="s">
        <v>65</v>
      </c>
      <c r="J4" s="130">
        <v>60392.639999999999</v>
      </c>
      <c r="K4" s="131">
        <f t="shared" si="0"/>
        <v>3.196362646448233E-2</v>
      </c>
      <c r="L4" s="40" t="s">
        <v>12</v>
      </c>
      <c r="M4" s="70" cm="1">
        <f t="array" ref="M4">_xlfn.IFS(L4="Vermeidung*",1,L4="Wiederverwendung, als Bauteil",2,L4="Wiederverwendung, als Bauteil-Komponent",2,L4="Recycling, werkstofflich",3,L4="Recycling, stofflich",3,L4="Recycling, Kompostierung von erneuerbaren Rohstoffen**",3,L4="Sonstige Verwertung, energetisch (erneuerbar)",4,L4="Sonstige Verwertung, energetisch (nicht erneuerbar)",4,L4="Sonstige Verwertung, Verfüllung",4,L4="Beseitigung, Deponie",5,L4="Beseitigung, Schadstoffe",6)</f>
        <v>2</v>
      </c>
    </row>
    <row r="5" spans="1:13" ht="15" customHeight="1" x14ac:dyDescent="0.2">
      <c r="A5" s="8">
        <v>3</v>
      </c>
      <c r="B5" s="41" t="s">
        <v>24</v>
      </c>
      <c r="C5" s="13" t="s">
        <v>85</v>
      </c>
      <c r="D5" s="42"/>
      <c r="E5" s="42"/>
      <c r="F5" s="42" t="s">
        <v>26</v>
      </c>
      <c r="G5" s="119" t="s">
        <v>23</v>
      </c>
      <c r="H5" s="35" t="s">
        <v>83</v>
      </c>
      <c r="I5" s="42" t="s">
        <v>65</v>
      </c>
      <c r="J5" s="128">
        <v>27930</v>
      </c>
      <c r="K5" s="127">
        <f t="shared" si="0"/>
        <v>1.4782332535106787E-2</v>
      </c>
      <c r="L5" s="44" t="s">
        <v>19</v>
      </c>
      <c r="M5" s="71" cm="1">
        <f t="array" ref="M5">_xlfn.IFS(L5="Vermeidung*",1,L5="Wiederverwendung, als Bauteil",2,L5="Wiederverwendung, als Bauteil-Komponent",2,L5="Recycling, werkstofflich",3,L5="Recycling, stofflich",3,L5="Recycling, Kompostierung von erneuerbaren Rohstoffen**",3,L5="Sonstige Verwertung, energetisch (erneuerbar)",4,L5="Sonstige Verwertung, energetisch (nicht erneuerbar)",4,L5="Sonstige Verwertung, Verfüllung",4,L5="Beseitigung, Deponie",5,L5="Beseitigung, Schadstoffe",6)</f>
        <v>1</v>
      </c>
    </row>
    <row r="6" spans="1:13" ht="15" customHeight="1" x14ac:dyDescent="0.2">
      <c r="A6" s="8">
        <v>4</v>
      </c>
      <c r="B6" s="41" t="s">
        <v>24</v>
      </c>
      <c r="C6" s="13" t="s">
        <v>85</v>
      </c>
      <c r="D6" s="42"/>
      <c r="E6" s="42"/>
      <c r="F6" s="42" t="s">
        <v>2</v>
      </c>
      <c r="G6" s="119" t="s">
        <v>23</v>
      </c>
      <c r="H6" s="35" t="s">
        <v>73</v>
      </c>
      <c r="I6" s="42" t="s">
        <v>65</v>
      </c>
      <c r="J6" s="128">
        <v>15694</v>
      </c>
      <c r="K6" s="127">
        <f t="shared" si="0"/>
        <v>8.306263043536195E-3</v>
      </c>
      <c r="L6" s="44" t="s">
        <v>20</v>
      </c>
      <c r="M6" s="71" cm="1">
        <f t="array" ref="M6">_xlfn.IFS(L6="Vermeidung*",1,L6="Wiederverwendung, als Bauteil",2,L6="Wiederverwendung, als Bauteil-Komponent",2,L6="Recycling, werkstofflich",3,L6="Recycling, stofflich",3,L6="Recycling, Kompostierung von erneuerbaren Rohstoffen**",3,L6="Sonstige Verwertung, energetisch (erneuerbar)",4,L6="Sonstige Verwertung, energetisch (nicht erneuerbar)",4,L6="Sonstige Verwertung, Verfüllung",4,L6="Beseitigung, Deponie",5,L6="Beseitigung, Schadstoffe",6)</f>
        <v>3</v>
      </c>
    </row>
    <row r="7" spans="1:13" ht="15" customHeight="1" x14ac:dyDescent="0.2">
      <c r="A7" s="8">
        <v>5</v>
      </c>
      <c r="B7" s="41" t="s">
        <v>24</v>
      </c>
      <c r="C7" s="13" t="s">
        <v>85</v>
      </c>
      <c r="D7" s="42"/>
      <c r="E7" s="42"/>
      <c r="F7" s="42" t="s">
        <v>6</v>
      </c>
      <c r="G7" s="119" t="s">
        <v>23</v>
      </c>
      <c r="H7" s="35" t="s">
        <v>72</v>
      </c>
      <c r="I7" s="42" t="s">
        <v>65</v>
      </c>
      <c r="J7" s="128">
        <v>8377.94</v>
      </c>
      <c r="K7" s="127">
        <f t="shared" si="0"/>
        <v>4.4341387411089353E-3</v>
      </c>
      <c r="L7" s="44" t="s">
        <v>13</v>
      </c>
      <c r="M7" s="71" cm="1">
        <f t="array" ref="M7">_xlfn.IFS(L7="Vermeidung*",1,L7="Wiederverwendung, als Bauteil",2,L7="Wiederverwendung, als Bauteil-Komponent",2,L7="Recycling, werkstofflich",3,L7="Recycling, stofflich",3,L7="Recycling, Kompostierung von erneuerbaren Rohstoffen**",3,L7="Sonstige Verwertung, energetisch (erneuerbar)",4,L7="Sonstige Verwertung, energetisch (nicht erneuerbar)",4,L7="Sonstige Verwertung, Verfüllung",4,L7="Beseitigung, Deponie",5,L7="Beseitigung, Schadstoffe",6)</f>
        <v>3</v>
      </c>
    </row>
    <row r="8" spans="1:13" ht="15" customHeight="1" x14ac:dyDescent="0.2">
      <c r="A8" s="8">
        <v>6</v>
      </c>
      <c r="B8" s="41" t="s">
        <v>24</v>
      </c>
      <c r="C8" s="13" t="s">
        <v>85</v>
      </c>
      <c r="D8" s="42"/>
      <c r="E8" s="42"/>
      <c r="F8" s="45" t="s">
        <v>27</v>
      </c>
      <c r="G8" s="119" t="s">
        <v>23</v>
      </c>
      <c r="H8" s="35" t="s">
        <v>77</v>
      </c>
      <c r="I8" s="42" t="s">
        <v>65</v>
      </c>
      <c r="J8" s="128">
        <v>6384</v>
      </c>
      <c r="K8" s="127">
        <f t="shared" si="0"/>
        <v>3.3788188651672655E-3</v>
      </c>
      <c r="L8" s="44" t="s">
        <v>14</v>
      </c>
      <c r="M8" s="71" cm="1">
        <f t="array" ref="M8">_xlfn.IFS(L8="Vermeidung*",1,L8="Wiederverwendung, als Bauteil",2,L8="Wiederverwendung, als Bauteil-Komponent",2,L8="Recycling, werkstofflich",3,L8="Recycling, stofflich",3,L8="Recycling, Kompostierung von erneuerbaren Rohstoffen**",3,L8="Sonstige Verwertung, energetisch (erneuerbar)",4,L8="Sonstige Verwertung, energetisch (nicht erneuerbar)",4,L8="Sonstige Verwertung, Verfüllung",4,L8="Beseitigung, Deponie",5,L8="Beseitigung, Schadstoffe",6)</f>
        <v>3</v>
      </c>
    </row>
    <row r="9" spans="1:13" ht="15" customHeight="1" x14ac:dyDescent="0.2">
      <c r="A9" s="8">
        <v>7</v>
      </c>
      <c r="B9" s="41" t="s">
        <v>24</v>
      </c>
      <c r="C9" s="13" t="s">
        <v>85</v>
      </c>
      <c r="D9" s="42"/>
      <c r="E9" s="42"/>
      <c r="F9" s="42" t="s">
        <v>28</v>
      </c>
      <c r="G9" s="119" t="s">
        <v>61</v>
      </c>
      <c r="H9" s="35" t="s">
        <v>77</v>
      </c>
      <c r="I9" s="42" t="s">
        <v>65</v>
      </c>
      <c r="J9" s="128">
        <v>1389.85</v>
      </c>
      <c r="K9" s="127">
        <f t="shared" si="0"/>
        <v>7.3559702377079008E-4</v>
      </c>
      <c r="L9" s="44" t="s">
        <v>15</v>
      </c>
      <c r="M9" s="71" cm="1">
        <f t="array" ref="M9">_xlfn.IFS(L9="Vermeidung*",1,L9="Wiederverwendung, als Bauteil",2,L9="Wiederverwendung, als Bauteil-Komponent",2,L9="Recycling, werkstofflich",3,L9="Recycling, stofflich",3,L9="Recycling, Kompostierung von erneuerbaren Rohstoffen**",3,L9="Sonstige Verwertung, energetisch (erneuerbar)",4,L9="Sonstige Verwertung, energetisch (nicht erneuerbar)",4,L9="Sonstige Verwertung, Verfüllung",4,L9="Beseitigung, Deponie",5,L9="Beseitigung, Schadstoffe",6)</f>
        <v>4</v>
      </c>
    </row>
    <row r="10" spans="1:13" ht="15" customHeight="1" x14ac:dyDescent="0.2">
      <c r="A10" s="8">
        <v>8</v>
      </c>
      <c r="B10" s="41" t="s">
        <v>24</v>
      </c>
      <c r="C10" s="13" t="s">
        <v>85</v>
      </c>
      <c r="D10" s="42"/>
      <c r="E10" s="42"/>
      <c r="F10" s="42" t="s">
        <v>29</v>
      </c>
      <c r="G10" s="119" t="s">
        <v>61</v>
      </c>
      <c r="H10" s="35" t="s">
        <v>77</v>
      </c>
      <c r="I10" s="42" t="s">
        <v>65</v>
      </c>
      <c r="J10" s="128">
        <v>1111106.3999999999</v>
      </c>
      <c r="K10" s="127">
        <f t="shared" si="0"/>
        <v>0.58806818069048961</v>
      </c>
      <c r="L10" s="44" t="s">
        <v>16</v>
      </c>
      <c r="M10" s="71" cm="1">
        <f t="array" ref="M10">_xlfn.IFS(L10="Vermeidung*",1,L10="Wiederverwendung, als Bauteil",2,L10="Wiederverwendung, als Bauteil-Komponent",2,L10="Recycling, werkstofflich",3,L10="Recycling, stofflich",3,L10="Recycling, Kompostierung von erneuerbaren Rohstoffen**",3,L10="Sonstige Verwertung, energetisch (erneuerbar)",4,L10="Sonstige Verwertung, energetisch (nicht erneuerbar)",4,L10="Sonstige Verwertung, Verfüllung",4,L10="Beseitigung, Deponie",5,L10="Beseitigung, Schadstoffe",6)</f>
        <v>4</v>
      </c>
    </row>
    <row r="11" spans="1:13" ht="15" customHeight="1" x14ac:dyDescent="0.2">
      <c r="A11" s="8">
        <v>9</v>
      </c>
      <c r="B11" s="41" t="s">
        <v>24</v>
      </c>
      <c r="C11" s="13" t="s">
        <v>85</v>
      </c>
      <c r="D11" s="42"/>
      <c r="E11" s="42"/>
      <c r="F11" s="42" t="s">
        <v>30</v>
      </c>
      <c r="G11" s="119" t="s">
        <v>61</v>
      </c>
      <c r="H11" s="35" t="s">
        <v>77</v>
      </c>
      <c r="I11" s="42" t="s">
        <v>65</v>
      </c>
      <c r="J11" s="128">
        <v>52.67</v>
      </c>
      <c r="K11" s="127">
        <f t="shared" si="0"/>
        <v>2.7876314164843339E-5</v>
      </c>
      <c r="L11" s="44" t="s">
        <v>21</v>
      </c>
      <c r="M11" s="71" cm="1">
        <f t="array" ref="M11">_xlfn.IFS(L11="Vermeidung*",1,L11="Wiederverwendung, als Bauteil",2,L11="Wiederverwendung, als Bauteil-Komponent",2,L11="Recycling, werkstofflich",3,L11="Recycling, stofflich",3,L11="Recycling, Kompostierung von erneuerbaren Rohstoffen**",3,L11="Sonstige Verwertung, energetisch (erneuerbar)",4,L11="Sonstige Verwertung, energetisch (nicht erneuerbar)",4,L11="Sonstige Verwertung, Verfüllung",4,L11="Beseitigung, Deponie",5,L11="Beseitigung, Schadstoffe",6)</f>
        <v>4</v>
      </c>
    </row>
    <row r="12" spans="1:13" ht="15" customHeight="1" thickBot="1" x14ac:dyDescent="0.25">
      <c r="A12" s="8">
        <v>10</v>
      </c>
      <c r="B12" s="46" t="s">
        <v>24</v>
      </c>
      <c r="C12" s="16" t="s">
        <v>85</v>
      </c>
      <c r="D12" s="47"/>
      <c r="E12" s="47"/>
      <c r="F12" s="47" t="s">
        <v>31</v>
      </c>
      <c r="G12" s="120" t="s">
        <v>61</v>
      </c>
      <c r="H12" s="48" t="s">
        <v>77</v>
      </c>
      <c r="I12" s="47" t="s">
        <v>65</v>
      </c>
      <c r="J12" s="135">
        <v>52.67</v>
      </c>
      <c r="K12" s="134">
        <f t="shared" si="0"/>
        <v>2.7876314164843339E-5</v>
      </c>
      <c r="L12" s="50" t="s">
        <v>17</v>
      </c>
      <c r="M12" s="72" cm="1">
        <f t="array" ref="M12">_xlfn.IFS(L12="Vermeidung*",1,L12="Wiederverwendung, als Bauteil",2,L12="Wiederverwendung, als Bauteil-Komponent",2,L12="Recycling, werkstofflich",3,L12="Recycling, stofflich",3,L12="Recycling, Kompostierung von erneuerbaren Rohstoffen**",3,L12="Sonstige Verwertung, energetisch (erneuerbar)",4,L12="Sonstige Verwertung, energetisch (nicht erneuerbar)",4,L12="Sonstige Verwertung, Verfüllung",4,L12="Beseitigung, Deponie",5,L12="Beseitigung, Schadstoffe",6)</f>
        <v>5</v>
      </c>
    </row>
    <row r="13" spans="1:13" ht="15" customHeight="1" x14ac:dyDescent="0.2">
      <c r="A13" s="8">
        <v>11</v>
      </c>
      <c r="B13" s="51" t="s">
        <v>32</v>
      </c>
      <c r="C13" s="19" t="s">
        <v>33</v>
      </c>
      <c r="D13" s="104"/>
      <c r="E13" s="104"/>
      <c r="F13" s="52" t="s">
        <v>2</v>
      </c>
      <c r="G13" s="116" t="s">
        <v>23</v>
      </c>
      <c r="H13" s="10" t="s">
        <v>73</v>
      </c>
      <c r="I13" s="52" t="s">
        <v>66</v>
      </c>
      <c r="J13" s="132">
        <v>141600</v>
      </c>
      <c r="K13" s="131">
        <f t="shared" si="0"/>
        <v>7.4943726708597239E-2</v>
      </c>
      <c r="L13" s="11" t="s">
        <v>18</v>
      </c>
      <c r="M13" s="73" cm="1">
        <f t="array" ref="M13">_xlfn.IFS(L13="Vermeidung*",1,L13="Wiederverwendung, als Bauteil",2,L13="Wiederverwendung, als Bauteil-Komponent",2,L13="Recycling, werkstofflich",3,L13="Recycling, stofflich",3,L13="Recycling, Kompostierung von erneuerbaren Rohstoffen**",3,L13="Sonstige Verwertung, energetisch (erneuerbar)",4,L13="Sonstige Verwertung, energetisch (nicht erneuerbar)",4,L13="Sonstige Verwertung, Verfüllung",4,L13="Beseitigung, Deponie",5,L13="Beseitigung, Schadstoffe",6)</f>
        <v>6</v>
      </c>
    </row>
    <row r="14" spans="1:13" ht="15" customHeight="1" thickBot="1" x14ac:dyDescent="0.25">
      <c r="A14" s="8">
        <v>12</v>
      </c>
      <c r="B14" s="54" t="s">
        <v>32</v>
      </c>
      <c r="C14" s="21" t="s">
        <v>33</v>
      </c>
      <c r="D14" s="105"/>
      <c r="E14" s="105"/>
      <c r="F14" s="55" t="s">
        <v>34</v>
      </c>
      <c r="G14" s="117" t="s">
        <v>23</v>
      </c>
      <c r="H14" s="17" t="s">
        <v>98</v>
      </c>
      <c r="I14" s="55" t="s">
        <v>66</v>
      </c>
      <c r="J14" s="133">
        <v>1440</v>
      </c>
      <c r="K14" s="134">
        <f t="shared" si="0"/>
        <v>7.6213959364675166E-4</v>
      </c>
      <c r="L14" s="18" t="s">
        <v>16</v>
      </c>
      <c r="M14" s="69" cm="1">
        <f t="array" ref="M14">_xlfn.IFS(L14="Vermeidung*",1,L14="Wiederverwendung, als Bauteil",2,L14="Wiederverwendung, als Bauteil-Komponent",2,L14="Recycling, werkstofflich",3,L14="Recycling, stofflich",3,L14="Recycling, Kompostierung von erneuerbaren Rohstoffen**",3,L14="Sonstige Verwertung, energetisch (erneuerbar)",4,L14="Sonstige Verwertung, energetisch (nicht erneuerbar)",4,L14="Sonstige Verwertung, Verfüllung",4,L14="Beseitigung, Deponie",5,L14="Beseitigung, Schadstoffe",6)</f>
        <v>4</v>
      </c>
    </row>
    <row r="15" spans="1:13" ht="15" customHeight="1" x14ac:dyDescent="0.2">
      <c r="A15" s="8">
        <v>13</v>
      </c>
      <c r="B15" s="36" t="s">
        <v>43</v>
      </c>
      <c r="C15" s="9" t="s">
        <v>5</v>
      </c>
      <c r="D15" s="37"/>
      <c r="E15" s="37"/>
      <c r="F15" s="37" t="s">
        <v>4</v>
      </c>
      <c r="G15" s="118" t="s">
        <v>23</v>
      </c>
      <c r="H15" s="38" t="s">
        <v>83</v>
      </c>
      <c r="I15" s="37" t="s">
        <v>67</v>
      </c>
      <c r="J15" s="130">
        <v>159840</v>
      </c>
      <c r="K15" s="131">
        <f t="shared" si="0"/>
        <v>8.4597494894789432E-2</v>
      </c>
      <c r="L15" s="40" t="s">
        <v>20</v>
      </c>
      <c r="M15" s="70" cm="1">
        <f t="array" ref="M15">_xlfn.IFS(L15="Vermeidung*",1,L15="Wiederverwendung, als Bauteil",2,L15="Wiederverwendung, als Bauteil-Komponent",2,L15="Recycling, werkstofflich",3,L15="Recycling, stofflich",3,L15="Recycling, Kompostierung von erneuerbaren Rohstoffen**",3,L15="Sonstige Verwertung, energetisch (erneuerbar)",4,L15="Sonstige Verwertung, energetisch (nicht erneuerbar)",4,L15="Sonstige Verwertung, Verfüllung",4,L15="Beseitigung, Deponie",5,L15="Beseitigung, Schadstoffe",6)</f>
        <v>3</v>
      </c>
    </row>
    <row r="16" spans="1:13" ht="15" customHeight="1" x14ac:dyDescent="0.2">
      <c r="A16" s="8">
        <v>14</v>
      </c>
      <c r="B16" s="41" t="s">
        <v>43</v>
      </c>
      <c r="C16" s="13" t="s">
        <v>5</v>
      </c>
      <c r="D16" s="42"/>
      <c r="E16" s="42"/>
      <c r="F16" s="45" t="s">
        <v>9</v>
      </c>
      <c r="G16" s="119" t="s">
        <v>23</v>
      </c>
      <c r="H16" s="35" t="s">
        <v>83</v>
      </c>
      <c r="I16" s="42" t="s">
        <v>67</v>
      </c>
      <c r="J16" s="128">
        <v>7215</v>
      </c>
      <c r="K16" s="127">
        <f t="shared" si="0"/>
        <v>3.8186369223342453E-3</v>
      </c>
      <c r="L16" s="44" t="s">
        <v>21</v>
      </c>
      <c r="M16" s="71" cm="1">
        <f t="array" ref="M16">_xlfn.IFS(L16="Vermeidung*",1,L16="Wiederverwendung, als Bauteil",2,L16="Wiederverwendung, als Bauteil-Komponent",2,L16="Recycling, werkstofflich",3,L16="Recycling, stofflich",3,L16="Recycling, Kompostierung von erneuerbaren Rohstoffen**",3,L16="Sonstige Verwertung, energetisch (erneuerbar)",4,L16="Sonstige Verwertung, energetisch (nicht erneuerbar)",4,L16="Sonstige Verwertung, Verfüllung",4,L16="Beseitigung, Deponie",5,L16="Beseitigung, Schadstoffe",6)</f>
        <v>4</v>
      </c>
    </row>
    <row r="17" spans="1:13" ht="15" customHeight="1" thickBot="1" x14ac:dyDescent="0.25">
      <c r="A17" s="8">
        <v>15</v>
      </c>
      <c r="B17" s="46" t="s">
        <v>43</v>
      </c>
      <c r="C17" s="16" t="s">
        <v>5</v>
      </c>
      <c r="D17" s="47"/>
      <c r="E17" s="47"/>
      <c r="F17" s="47" t="s">
        <v>8</v>
      </c>
      <c r="G17" s="120" t="s">
        <v>23</v>
      </c>
      <c r="H17" s="48" t="s">
        <v>79</v>
      </c>
      <c r="I17" s="47" t="s">
        <v>67</v>
      </c>
      <c r="J17" s="135">
        <v>3330</v>
      </c>
      <c r="K17" s="134">
        <f t="shared" si="0"/>
        <v>1.7624478103081132E-3</v>
      </c>
      <c r="L17" s="50" t="s">
        <v>14</v>
      </c>
      <c r="M17" s="72" cm="1">
        <f t="array" ref="M17">_xlfn.IFS(L17="Vermeidung*",1,L17="Wiederverwendung, als Bauteil",2,L17="Wiederverwendung, als Bauteil-Komponent",2,L17="Recycling, werkstofflich",3,L17="Recycling, stofflich",3,L17="Recycling, Kompostierung von erneuerbaren Rohstoffen**",3,L17="Sonstige Verwertung, energetisch (erneuerbar)",4,L17="Sonstige Verwertung, energetisch (nicht erneuerbar)",4,L17="Sonstige Verwertung, Verfüllung",4,L17="Beseitigung, Deponie",5,L17="Beseitigung, Schadstoffe",6)</f>
        <v>3</v>
      </c>
    </row>
    <row r="18" spans="1:13" ht="15" customHeight="1" x14ac:dyDescent="0.2">
      <c r="A18" s="8">
        <v>16</v>
      </c>
      <c r="B18" s="53" t="s">
        <v>86</v>
      </c>
      <c r="C18" s="20" t="s">
        <v>87</v>
      </c>
      <c r="D18" s="52"/>
      <c r="E18" s="52"/>
      <c r="F18" s="52" t="s">
        <v>53</v>
      </c>
      <c r="G18" s="116" t="s">
        <v>22</v>
      </c>
      <c r="H18" s="10" t="s">
        <v>70</v>
      </c>
      <c r="I18" s="104" t="s">
        <v>68</v>
      </c>
      <c r="J18" s="132">
        <v>1280.01</v>
      </c>
      <c r="K18" s="131">
        <f t="shared" si="0"/>
        <v>6.7746270921095731E-4</v>
      </c>
      <c r="L18" s="11" t="s">
        <v>12</v>
      </c>
      <c r="M18" s="73" cm="1">
        <f t="array" ref="M18">_xlfn.IFS(L18="Vermeidung*",1,L18="Wiederverwendung, als Bauteil",2,L18="Wiederverwendung, als Bauteil-Komponent",2,L18="Recycling, werkstofflich",3,L18="Recycling, stofflich",3,L18="Recycling, Kompostierung von erneuerbaren Rohstoffen**",3,L18="Sonstige Verwertung, energetisch (erneuerbar)",4,L18="Sonstige Verwertung, energetisch (nicht erneuerbar)",4,L18="Sonstige Verwertung, Verfüllung",4,L18="Beseitigung, Deponie",5,L18="Beseitigung, Schadstoffe",6)</f>
        <v>2</v>
      </c>
    </row>
    <row r="19" spans="1:13" ht="15" customHeight="1" x14ac:dyDescent="0.2">
      <c r="A19" s="8">
        <v>17</v>
      </c>
      <c r="B19" s="57" t="s">
        <v>86</v>
      </c>
      <c r="C19" s="23" t="s">
        <v>87</v>
      </c>
      <c r="D19" s="58"/>
      <c r="E19" s="58"/>
      <c r="F19" s="58" t="s">
        <v>54</v>
      </c>
      <c r="G19" s="115" t="s">
        <v>22</v>
      </c>
      <c r="H19" s="14" t="s">
        <v>71</v>
      </c>
      <c r="I19" s="106" t="s">
        <v>68</v>
      </c>
      <c r="J19" s="126">
        <v>320.14</v>
      </c>
      <c r="K19" s="127">
        <f t="shared" si="0"/>
        <v>1.6943845104866047E-4</v>
      </c>
      <c r="L19" s="15" t="s">
        <v>12</v>
      </c>
      <c r="M19" s="74" cm="1">
        <f t="array" ref="M19">_xlfn.IFS(L19="Vermeidung*",1,L19="Wiederverwendung, als Bauteil",2,L19="Wiederverwendung, als Bauteil-Komponent",2,L19="Recycling, werkstofflich",3,L19="Recycling, stofflich",3,L19="Recycling, Kompostierung von erneuerbaren Rohstoffen**",3,L19="Sonstige Verwertung, energetisch (erneuerbar)",4,L19="Sonstige Verwertung, energetisch (nicht erneuerbar)",4,L19="Sonstige Verwertung, Verfüllung",4,L19="Beseitigung, Deponie",5,L19="Beseitigung, Schadstoffe",6)</f>
        <v>2</v>
      </c>
    </row>
    <row r="20" spans="1:13" ht="15" customHeight="1" x14ac:dyDescent="0.2">
      <c r="A20" s="8">
        <v>18</v>
      </c>
      <c r="B20" s="57" t="s">
        <v>86</v>
      </c>
      <c r="C20" s="23" t="s">
        <v>87</v>
      </c>
      <c r="D20" s="58"/>
      <c r="E20" s="58"/>
      <c r="F20" s="58" t="s">
        <v>55</v>
      </c>
      <c r="G20" s="115" t="s">
        <v>22</v>
      </c>
      <c r="H20" s="14" t="s">
        <v>71</v>
      </c>
      <c r="I20" s="58" t="s">
        <v>68</v>
      </c>
      <c r="J20" s="126">
        <v>215.28</v>
      </c>
      <c r="K20" s="127">
        <f t="shared" si="0"/>
        <v>1.1393986925018937E-4</v>
      </c>
      <c r="L20" s="15" t="s">
        <v>12</v>
      </c>
      <c r="M20" s="74" cm="1">
        <f t="array" ref="M20">_xlfn.IFS(L20="Vermeidung*",1,L20="Wiederverwendung, als Bauteil",2,L20="Wiederverwendung, als Bauteil-Komponent",2,L20="Recycling, werkstofflich",3,L20="Recycling, stofflich",3,L20="Recycling, Kompostierung von erneuerbaren Rohstoffen**",3,L20="Sonstige Verwertung, energetisch (erneuerbar)",4,L20="Sonstige Verwertung, energetisch (nicht erneuerbar)",4,L20="Sonstige Verwertung, Verfüllung",4,L20="Beseitigung, Deponie",5,L20="Beseitigung, Schadstoffe",6)</f>
        <v>2</v>
      </c>
    </row>
    <row r="21" spans="1:13" ht="15" customHeight="1" x14ac:dyDescent="0.2">
      <c r="A21" s="8">
        <v>19</v>
      </c>
      <c r="B21" s="57" t="s">
        <v>86</v>
      </c>
      <c r="C21" s="23" t="s">
        <v>87</v>
      </c>
      <c r="D21" s="58"/>
      <c r="E21" s="58"/>
      <c r="F21" s="58" t="s">
        <v>88</v>
      </c>
      <c r="G21" s="115" t="s">
        <v>22</v>
      </c>
      <c r="H21" s="14" t="s">
        <v>77</v>
      </c>
      <c r="I21" s="58" t="s">
        <v>68</v>
      </c>
      <c r="J21" s="126">
        <v>89.88</v>
      </c>
      <c r="K21" s="127">
        <f t="shared" si="0"/>
        <v>4.7570212970118076E-5</v>
      </c>
      <c r="L21" s="15" t="s">
        <v>12</v>
      </c>
      <c r="M21" s="74" cm="1">
        <f t="array" ref="M21">_xlfn.IFS(L21="Vermeidung*",1,L21="Wiederverwendung, als Bauteil",2,L21="Wiederverwendung, als Bauteil-Komponent",2,L21="Recycling, werkstofflich",3,L21="Recycling, stofflich",3,L21="Recycling, Kompostierung von erneuerbaren Rohstoffen**",3,L21="Sonstige Verwertung, energetisch (erneuerbar)",4,L21="Sonstige Verwertung, energetisch (nicht erneuerbar)",4,L21="Sonstige Verwertung, Verfüllung",4,L21="Beseitigung, Deponie",5,L21="Beseitigung, Schadstoffe",6)</f>
        <v>2</v>
      </c>
    </row>
    <row r="22" spans="1:13" ht="15" customHeight="1" x14ac:dyDescent="0.2">
      <c r="A22" s="8">
        <v>20</v>
      </c>
      <c r="B22" s="57" t="s">
        <v>86</v>
      </c>
      <c r="C22" s="23" t="s">
        <v>87</v>
      </c>
      <c r="D22" s="58"/>
      <c r="E22" s="58"/>
      <c r="F22" s="58" t="s">
        <v>56</v>
      </c>
      <c r="G22" s="115" t="s">
        <v>22</v>
      </c>
      <c r="H22" s="14" t="s">
        <v>77</v>
      </c>
      <c r="I22" s="58" t="s">
        <v>68</v>
      </c>
      <c r="J22" s="126">
        <v>17.600000000000001</v>
      </c>
      <c r="K22" s="127">
        <f t="shared" si="0"/>
        <v>9.3150394779047435E-6</v>
      </c>
      <c r="L22" s="15" t="s">
        <v>12</v>
      </c>
      <c r="M22" s="74" cm="1">
        <f t="array" ref="M22">_xlfn.IFS(L22="Vermeidung*",1,L22="Wiederverwendung, als Bauteil",2,L22="Wiederverwendung, als Bauteil-Komponent",2,L22="Recycling, werkstofflich",3,L22="Recycling, stofflich",3,L22="Recycling, Kompostierung von erneuerbaren Rohstoffen**",3,L22="Sonstige Verwertung, energetisch (erneuerbar)",4,L22="Sonstige Verwertung, energetisch (nicht erneuerbar)",4,L22="Sonstige Verwertung, Verfüllung",4,L22="Beseitigung, Deponie",5,L22="Beseitigung, Schadstoffe",6)</f>
        <v>2</v>
      </c>
    </row>
    <row r="23" spans="1:13" ht="15" customHeight="1" thickBot="1" x14ac:dyDescent="0.25">
      <c r="A23" s="8">
        <v>21</v>
      </c>
      <c r="B23" s="56" t="s">
        <v>86</v>
      </c>
      <c r="C23" s="22" t="s">
        <v>87</v>
      </c>
      <c r="D23" s="55"/>
      <c r="E23" s="55"/>
      <c r="F23" s="55" t="s">
        <v>57</v>
      </c>
      <c r="G23" s="117" t="s">
        <v>22</v>
      </c>
      <c r="H23" s="17" t="s">
        <v>72</v>
      </c>
      <c r="I23" s="55" t="s">
        <v>68</v>
      </c>
      <c r="J23" s="133">
        <v>4</v>
      </c>
      <c r="K23" s="134">
        <f t="shared" si="0"/>
        <v>2.1170544267965325E-6</v>
      </c>
      <c r="L23" s="18" t="s">
        <v>12</v>
      </c>
      <c r="M23" s="69" cm="1">
        <f t="array" ref="M23">_xlfn.IFS(L23="Vermeidung*",1,L23="Wiederverwendung, als Bauteil",2,L23="Wiederverwendung, als Bauteil-Komponent",2,L23="Recycling, werkstofflich",3,L23="Recycling, stofflich",3,L23="Recycling, Kompostierung von erneuerbaren Rohstoffen**",3,L23="Sonstige Verwertung, energetisch (erneuerbar)",4,L23="Sonstige Verwertung, energetisch (nicht erneuerbar)",4,L23="Sonstige Verwertung, Verfüllung",4,L23="Beseitigung, Deponie",5,L23="Beseitigung, Schadstoffe",6)</f>
        <v>2</v>
      </c>
    </row>
    <row r="24" spans="1:13" ht="15" customHeight="1" x14ac:dyDescent="0.2">
      <c r="A24" s="8">
        <v>22</v>
      </c>
      <c r="B24" s="43" t="s">
        <v>104</v>
      </c>
      <c r="C24" s="13" t="s">
        <v>44</v>
      </c>
      <c r="D24" s="42"/>
      <c r="E24" s="42"/>
      <c r="F24" s="42" t="s">
        <v>45</v>
      </c>
      <c r="G24" s="118" t="s">
        <v>23</v>
      </c>
      <c r="H24" s="38" t="s">
        <v>78</v>
      </c>
      <c r="I24" s="42" t="s">
        <v>65</v>
      </c>
      <c r="J24" s="130">
        <v>31122</v>
      </c>
      <c r="K24" s="131">
        <f t="shared" si="0"/>
        <v>1.6471741967690419E-2</v>
      </c>
      <c r="L24" s="44" t="s">
        <v>19</v>
      </c>
      <c r="M24" s="70" cm="1">
        <f t="array" ref="M24">_xlfn.IFS(L24="Vermeidung*",1,L24="Wiederverwendung, als Bauteil",2,L24="Wiederverwendung, als Bauteil-Komponent",2,L24="Recycling, werkstofflich",3,L24="Recycling, stofflich",3,L24="Recycling, Kompostierung von erneuerbaren Rohstoffen**",3,L24="Sonstige Verwertung, energetisch (erneuerbar)",4,L24="Sonstige Verwertung, energetisch (nicht erneuerbar)",4,L24="Sonstige Verwertung, Verfüllung",4,L24="Beseitigung, Deponie",5,L24="Beseitigung, Schadstoffe",6)</f>
        <v>1</v>
      </c>
    </row>
    <row r="25" spans="1:13" ht="15" customHeight="1" x14ac:dyDescent="0.2">
      <c r="A25" s="8">
        <v>23</v>
      </c>
      <c r="B25" s="43" t="s">
        <v>104</v>
      </c>
      <c r="C25" s="13" t="s">
        <v>44</v>
      </c>
      <c r="D25" s="42"/>
      <c r="E25" s="42"/>
      <c r="F25" s="42" t="s">
        <v>46</v>
      </c>
      <c r="G25" s="119" t="s">
        <v>23</v>
      </c>
      <c r="H25" s="35" t="s">
        <v>83</v>
      </c>
      <c r="I25" s="42" t="s">
        <v>65</v>
      </c>
      <c r="J25" s="128">
        <v>2527</v>
      </c>
      <c r="K25" s="127">
        <f t="shared" si="0"/>
        <v>1.3374491341287093E-3</v>
      </c>
      <c r="L25" s="44" t="s">
        <v>19</v>
      </c>
      <c r="M25" s="71" cm="1">
        <f t="array" ref="M25">_xlfn.IFS(L25="Vermeidung*",1,L25="Wiederverwendung, als Bauteil",2,L25="Wiederverwendung, als Bauteil-Komponent",2,L25="Recycling, werkstofflich",3,L25="Recycling, stofflich",3,L25="Recycling, Kompostierung von erneuerbaren Rohstoffen**",3,L25="Sonstige Verwertung, energetisch (erneuerbar)",4,L25="Sonstige Verwertung, energetisch (nicht erneuerbar)",4,L25="Sonstige Verwertung, Verfüllung",4,L25="Beseitigung, Deponie",5,L25="Beseitigung, Schadstoffe",6)</f>
        <v>1</v>
      </c>
    </row>
    <row r="26" spans="1:13" ht="15" customHeight="1" thickBot="1" x14ac:dyDescent="0.25">
      <c r="A26" s="8">
        <v>24</v>
      </c>
      <c r="B26" s="49" t="s">
        <v>104</v>
      </c>
      <c r="C26" s="16" t="s">
        <v>44</v>
      </c>
      <c r="D26" s="47"/>
      <c r="E26" s="47"/>
      <c r="F26" s="47" t="s">
        <v>47</v>
      </c>
      <c r="G26" s="120" t="s">
        <v>23</v>
      </c>
      <c r="H26" s="48" t="s">
        <v>83</v>
      </c>
      <c r="I26" s="47" t="s">
        <v>65</v>
      </c>
      <c r="J26" s="135">
        <v>1795.5</v>
      </c>
      <c r="K26" s="134">
        <f t="shared" si="0"/>
        <v>9.5029280582829346E-4</v>
      </c>
      <c r="L26" s="50" t="s">
        <v>19</v>
      </c>
      <c r="M26" s="72" cm="1">
        <f t="array" ref="M26">_xlfn.IFS(L26="Vermeidung*",1,L26="Wiederverwendung, als Bauteil",2,L26="Wiederverwendung, als Bauteil-Komponent",2,L26="Recycling, werkstofflich",3,L26="Recycling, stofflich",3,L26="Recycling, Kompostierung von erneuerbaren Rohstoffen**",3,L26="Sonstige Verwertung, energetisch (erneuerbar)",4,L26="Sonstige Verwertung, energetisch (nicht erneuerbar)",4,L26="Sonstige Verwertung, Verfüllung",4,L26="Beseitigung, Deponie",5,L26="Beseitigung, Schadstoffe",6)</f>
        <v>1</v>
      </c>
    </row>
    <row r="27" spans="1:13" ht="15" customHeight="1" x14ac:dyDescent="0.2">
      <c r="A27" s="8">
        <v>25</v>
      </c>
      <c r="B27" s="51" t="s">
        <v>35</v>
      </c>
      <c r="C27" s="19" t="s">
        <v>36</v>
      </c>
      <c r="D27" s="104"/>
      <c r="E27" s="104"/>
      <c r="F27" s="52" t="s">
        <v>7</v>
      </c>
      <c r="G27" s="116" t="s">
        <v>22</v>
      </c>
      <c r="H27" s="10" t="s">
        <v>74</v>
      </c>
      <c r="I27" s="52" t="s">
        <v>69</v>
      </c>
      <c r="J27" s="132">
        <v>2120</v>
      </c>
      <c r="K27" s="131">
        <f t="shared" si="0"/>
        <v>1.1220388462021621E-3</v>
      </c>
      <c r="L27" s="11" t="s">
        <v>20</v>
      </c>
      <c r="M27" s="73" cm="1">
        <f t="array" ref="M27">_xlfn.IFS(L27="Vermeidung*",1,L27="Wiederverwendung, als Bauteil",2,L27="Wiederverwendung, als Bauteil-Komponent",2,L27="Recycling, werkstofflich",3,L27="Recycling, stofflich",3,L27="Recycling, Kompostierung von erneuerbaren Rohstoffen**",3,L27="Sonstige Verwertung, energetisch (erneuerbar)",4,L27="Sonstige Verwertung, energetisch (nicht erneuerbar)",4,L27="Sonstige Verwertung, Verfüllung",4,L27="Beseitigung, Deponie",5,L27="Beseitigung, Schadstoffe",6)</f>
        <v>3</v>
      </c>
    </row>
    <row r="28" spans="1:13" ht="15" customHeight="1" x14ac:dyDescent="0.2">
      <c r="A28" s="8">
        <v>26</v>
      </c>
      <c r="B28" s="59" t="s">
        <v>37</v>
      </c>
      <c r="C28" s="24" t="s">
        <v>36</v>
      </c>
      <c r="D28" s="106"/>
      <c r="E28" s="106"/>
      <c r="F28" s="58" t="s">
        <v>7</v>
      </c>
      <c r="G28" s="115" t="s">
        <v>22</v>
      </c>
      <c r="H28" s="14" t="s">
        <v>74</v>
      </c>
      <c r="I28" s="58" t="s">
        <v>69</v>
      </c>
      <c r="J28" s="126">
        <v>2120</v>
      </c>
      <c r="K28" s="127">
        <f t="shared" si="0"/>
        <v>1.1220388462021621E-3</v>
      </c>
      <c r="L28" s="15" t="s">
        <v>20</v>
      </c>
      <c r="M28" s="74" cm="1">
        <f t="array" ref="M28">_xlfn.IFS(L28="Vermeidung*",1,L28="Wiederverwendung, als Bauteil",2,L28="Wiederverwendung, als Bauteil-Komponent",2,L28="Recycling, werkstofflich",3,L28="Recycling, stofflich",3,L28="Recycling, Kompostierung von erneuerbaren Rohstoffen**",3,L28="Sonstige Verwertung, energetisch (erneuerbar)",4,L28="Sonstige Verwertung, energetisch (nicht erneuerbar)",4,L28="Sonstige Verwertung, Verfüllung",4,L28="Beseitigung, Deponie",5,L28="Beseitigung, Schadstoffe",6)</f>
        <v>3</v>
      </c>
    </row>
    <row r="29" spans="1:13" ht="15" customHeight="1" x14ac:dyDescent="0.2">
      <c r="A29" s="8">
        <v>27</v>
      </c>
      <c r="B29" s="59" t="s">
        <v>37</v>
      </c>
      <c r="C29" s="24" t="s">
        <v>36</v>
      </c>
      <c r="D29" s="106"/>
      <c r="E29" s="106"/>
      <c r="F29" s="58" t="s">
        <v>7</v>
      </c>
      <c r="G29" s="115" t="s">
        <v>22</v>
      </c>
      <c r="H29" s="14" t="s">
        <v>74</v>
      </c>
      <c r="I29" s="58" t="s">
        <v>69</v>
      </c>
      <c r="J29" s="126">
        <v>2120</v>
      </c>
      <c r="K29" s="127">
        <f t="shared" si="0"/>
        <v>1.1220388462021621E-3</v>
      </c>
      <c r="L29" s="15" t="s">
        <v>20</v>
      </c>
      <c r="M29" s="74" cm="1">
        <f t="array" ref="M29">_xlfn.IFS(L29="Vermeidung*",1,L29="Wiederverwendung, als Bauteil",2,L29="Wiederverwendung, als Bauteil-Komponent",2,L29="Recycling, werkstofflich",3,L29="Recycling, stofflich",3,L29="Recycling, Kompostierung von erneuerbaren Rohstoffen**",3,L29="Sonstige Verwertung, energetisch (erneuerbar)",4,L29="Sonstige Verwertung, energetisch (nicht erneuerbar)",4,L29="Sonstige Verwertung, Verfüllung",4,L29="Beseitigung, Deponie",5,L29="Beseitigung, Schadstoffe",6)</f>
        <v>3</v>
      </c>
    </row>
    <row r="30" spans="1:13" ht="15" customHeight="1" x14ac:dyDescent="0.2">
      <c r="A30" s="8">
        <v>28</v>
      </c>
      <c r="B30" s="59" t="s">
        <v>37</v>
      </c>
      <c r="C30" s="24" t="s">
        <v>36</v>
      </c>
      <c r="D30" s="106"/>
      <c r="E30" s="106"/>
      <c r="F30" s="58" t="s">
        <v>7</v>
      </c>
      <c r="G30" s="115" t="s">
        <v>22</v>
      </c>
      <c r="H30" s="14" t="s">
        <v>74</v>
      </c>
      <c r="I30" s="125" t="s">
        <v>69</v>
      </c>
      <c r="J30" s="126">
        <v>2120</v>
      </c>
      <c r="K30" s="127">
        <f t="shared" si="0"/>
        <v>1.1220388462021621E-3</v>
      </c>
      <c r="L30" s="15" t="s">
        <v>20</v>
      </c>
      <c r="M30" s="74" cm="1">
        <f t="array" ref="M30">_xlfn.IFS(L30="Vermeidung*",1,L30="Wiederverwendung, als Bauteil",2,L30="Wiederverwendung, als Bauteil-Komponent",2,L30="Recycling, werkstofflich",3,L30="Recycling, stofflich",3,L30="Recycling, Kompostierung von erneuerbaren Rohstoffen**",3,L30="Sonstige Verwertung, energetisch (erneuerbar)",4,L30="Sonstige Verwertung, energetisch (nicht erneuerbar)",4,L30="Sonstige Verwertung, Verfüllung",4,L30="Beseitigung, Deponie",5,L30="Beseitigung, Schadstoffe",6)</f>
        <v>3</v>
      </c>
    </row>
    <row r="31" spans="1:13" ht="15" customHeight="1" x14ac:dyDescent="0.2">
      <c r="A31" s="8">
        <v>29</v>
      </c>
      <c r="B31" s="57" t="s">
        <v>37</v>
      </c>
      <c r="C31" s="24" t="s">
        <v>36</v>
      </c>
      <c r="D31" s="106"/>
      <c r="E31" s="106"/>
      <c r="F31" s="58" t="s">
        <v>11</v>
      </c>
      <c r="G31" s="115" t="s">
        <v>22</v>
      </c>
      <c r="H31" s="14" t="s">
        <v>98</v>
      </c>
      <c r="I31" s="58" t="s">
        <v>69</v>
      </c>
      <c r="J31" s="126">
        <v>278.25</v>
      </c>
      <c r="K31" s="127">
        <f t="shared" si="0"/>
        <v>1.4726759856403379E-4</v>
      </c>
      <c r="L31" s="15" t="s">
        <v>13</v>
      </c>
      <c r="M31" s="74" cm="1">
        <f t="array" ref="M31">_xlfn.IFS(L31="Vermeidung*",1,L31="Wiederverwendung, als Bauteil",2,L31="Wiederverwendung, als Bauteil-Komponent",2,L31="Recycling, werkstofflich",3,L31="Recycling, stofflich",3,L31="Recycling, Kompostierung von erneuerbaren Rohstoffen**",3,L31="Sonstige Verwertung, energetisch (erneuerbar)",4,L31="Sonstige Verwertung, energetisch (nicht erneuerbar)",4,L31="Sonstige Verwertung, Verfüllung",4,L31="Beseitigung, Deponie",5,L31="Beseitigung, Schadstoffe",6)</f>
        <v>3</v>
      </c>
    </row>
    <row r="32" spans="1:13" ht="15" customHeight="1" thickBot="1" x14ac:dyDescent="0.25">
      <c r="A32" s="8">
        <v>30</v>
      </c>
      <c r="B32" s="54" t="s">
        <v>37</v>
      </c>
      <c r="C32" s="21" t="s">
        <v>36</v>
      </c>
      <c r="D32" s="105"/>
      <c r="E32" s="105"/>
      <c r="F32" s="55" t="s">
        <v>10</v>
      </c>
      <c r="G32" s="117" t="s">
        <v>22</v>
      </c>
      <c r="H32" s="17" t="s">
        <v>72</v>
      </c>
      <c r="I32" s="55" t="s">
        <v>69</v>
      </c>
      <c r="J32" s="133">
        <v>500.32</v>
      </c>
      <c r="K32" s="134">
        <f t="shared" si="0"/>
        <v>2.6480116770371024E-4</v>
      </c>
      <c r="L32" s="18" t="s">
        <v>20</v>
      </c>
      <c r="M32" s="69" cm="1">
        <f t="array" ref="M32">_xlfn.IFS(L32="Vermeidung*",1,L32="Wiederverwendung, als Bauteil",2,L32="Wiederverwendung, als Bauteil-Komponent",2,L32="Recycling, werkstofflich",3,L32="Recycling, stofflich",3,L32="Recycling, Kompostierung von erneuerbaren Rohstoffen**",3,L32="Sonstige Verwertung, energetisch (erneuerbar)",4,L32="Sonstige Verwertung, energetisch (nicht erneuerbar)",4,L32="Sonstige Verwertung, Verfüllung",4,L32="Beseitigung, Deponie",5,L32="Beseitigung, Schadstoffe",6)</f>
        <v>3</v>
      </c>
    </row>
    <row r="33" spans="1:13" ht="15" customHeight="1" x14ac:dyDescent="0.2">
      <c r="A33" s="8">
        <v>31</v>
      </c>
      <c r="B33" s="36" t="s">
        <v>50</v>
      </c>
      <c r="C33" s="9" t="s">
        <v>3</v>
      </c>
      <c r="D33" s="37"/>
      <c r="E33" s="37"/>
      <c r="F33" s="37" t="s">
        <v>2</v>
      </c>
      <c r="G33" s="118" t="s">
        <v>23</v>
      </c>
      <c r="H33" s="38" t="s">
        <v>73</v>
      </c>
      <c r="I33" s="37" t="s">
        <v>67</v>
      </c>
      <c r="J33" s="130">
        <v>221618.16</v>
      </c>
      <c r="K33" s="131">
        <f t="shared" si="0"/>
        <v>0.11729442667162555</v>
      </c>
      <c r="L33" s="40" t="s">
        <v>21</v>
      </c>
      <c r="M33" s="70" cm="1">
        <f t="array" ref="M33">_xlfn.IFS(L33="Vermeidung*",1,L33="Wiederverwendung, als Bauteil",2,L33="Wiederverwendung, als Bauteil-Komponent",2,L33="Recycling, werkstofflich",3,L33="Recycling, stofflich",3,L33="Recycling, Kompostierung von erneuerbaren Rohstoffen**",3,L33="Sonstige Verwertung, energetisch (erneuerbar)",4,L33="Sonstige Verwertung, energetisch (nicht erneuerbar)",4,L33="Sonstige Verwertung, Verfüllung",4,L33="Beseitigung, Deponie",5,L33="Beseitigung, Schadstoffe",6)</f>
        <v>4</v>
      </c>
    </row>
    <row r="34" spans="1:13" ht="15" customHeight="1" x14ac:dyDescent="0.2">
      <c r="A34" s="8">
        <v>32</v>
      </c>
      <c r="B34" s="41" t="s">
        <v>50</v>
      </c>
      <c r="C34" s="13" t="s">
        <v>3</v>
      </c>
      <c r="D34" s="42"/>
      <c r="E34" s="42"/>
      <c r="F34" s="42" t="s">
        <v>6</v>
      </c>
      <c r="G34" s="119" t="s">
        <v>23</v>
      </c>
      <c r="H34" s="35" t="s">
        <v>72</v>
      </c>
      <c r="I34" s="42" t="s">
        <v>67</v>
      </c>
      <c r="J34" s="128">
        <v>47196.76</v>
      </c>
      <c r="K34" s="127">
        <f t="shared" si="0"/>
        <v>2.4979527422113377E-2</v>
      </c>
      <c r="L34" s="44" t="s">
        <v>20</v>
      </c>
      <c r="M34" s="71" cm="1">
        <f t="array" ref="M34">_xlfn.IFS(L34="Vermeidung*",1,L34="Wiederverwendung, als Bauteil",2,L34="Wiederverwendung, als Bauteil-Komponent",2,L34="Recycling, werkstofflich",3,L34="Recycling, stofflich",3,L34="Recycling, Kompostierung von erneuerbaren Rohstoffen**",3,L34="Sonstige Verwertung, energetisch (erneuerbar)",4,L34="Sonstige Verwertung, energetisch (nicht erneuerbar)",4,L34="Sonstige Verwertung, Verfüllung",4,L34="Beseitigung, Deponie",5,L34="Beseitigung, Schadstoffe",6)</f>
        <v>3</v>
      </c>
    </row>
    <row r="35" spans="1:13" ht="15" customHeight="1" thickBot="1" x14ac:dyDescent="0.25">
      <c r="A35" s="8">
        <v>33</v>
      </c>
      <c r="B35" s="60" t="s">
        <v>50</v>
      </c>
      <c r="C35" s="25" t="s">
        <v>3</v>
      </c>
      <c r="D35" s="97"/>
      <c r="E35" s="97"/>
      <c r="F35" s="26" t="s">
        <v>121</v>
      </c>
      <c r="G35" s="122"/>
      <c r="H35" s="61"/>
      <c r="I35" s="26"/>
      <c r="J35" s="136"/>
      <c r="K35" s="134">
        <f t="shared" si="0"/>
        <v>0</v>
      </c>
      <c r="L35" s="26" t="s">
        <v>15</v>
      </c>
      <c r="M35" s="75" cm="1">
        <f t="array" ref="M35">_xlfn.IFS(L35="Vermeidung*",1,L35="Wiederverwendung, als Bauteil",2,L35="Wiederverwendung, als Bauteil-Komponent",2,L35="Recycling, werkstofflich",3,L35="Recycling, stofflich",3,L35="Recycling, Kompostierung von erneuerbaren Rohstoffen**",3,L35="Sonstige Verwertung, energetisch (erneuerbar)",4,L35="Sonstige Verwertung, energetisch (nicht erneuerbar)",4,L35="Sonstige Verwertung, Verfüllung",4,L35="Beseitigung, Deponie",5,L35="Beseitigung, Schadstoffe",6)</f>
        <v>4</v>
      </c>
    </row>
    <row r="36" spans="1:13" ht="15" customHeight="1" x14ac:dyDescent="0.2">
      <c r="A36" s="8">
        <v>34</v>
      </c>
      <c r="B36" s="51" t="s">
        <v>48</v>
      </c>
      <c r="C36" s="20" t="s">
        <v>89</v>
      </c>
      <c r="D36" s="52"/>
      <c r="E36" s="52"/>
      <c r="F36" s="52" t="s">
        <v>90</v>
      </c>
      <c r="G36" s="116" t="s">
        <v>22</v>
      </c>
      <c r="H36" s="10" t="s">
        <v>71</v>
      </c>
      <c r="I36" s="52" t="s">
        <v>66</v>
      </c>
      <c r="J36" s="132">
        <v>5779.2</v>
      </c>
      <c r="K36" s="131">
        <f t="shared" si="0"/>
        <v>3.0587202358356297E-3</v>
      </c>
      <c r="L36" s="11" t="s">
        <v>63</v>
      </c>
      <c r="M36" s="73" cm="1">
        <f t="array" ref="M36">_xlfn.IFS(L36="Vermeidung*",1,L36="Wiederverwendung, als Bauteil",2,L36="Wiederverwendung, als Bauteil-Komponent",2,L36="Recycling, werkstofflich",3,L36="Recycling, stofflich",3,L36="Recycling, Kompostierung von erneuerbaren Rohstoffen**",3,L36="Sonstige Verwertung, energetisch (erneuerbar)",4,L36="Sonstige Verwertung, energetisch (nicht erneuerbar)",4,L36="Sonstige Verwertung, Verfüllung",4,L36="Beseitigung, Deponie",5,L36="Beseitigung, Schadstoffe",6)</f>
        <v>2</v>
      </c>
    </row>
    <row r="37" spans="1:13" ht="15" customHeight="1" x14ac:dyDescent="0.2">
      <c r="A37" s="8">
        <v>35</v>
      </c>
      <c r="B37" s="59" t="s">
        <v>48</v>
      </c>
      <c r="C37" s="23" t="s">
        <v>89</v>
      </c>
      <c r="D37" s="58"/>
      <c r="E37" s="58"/>
      <c r="F37" s="58" t="s">
        <v>91</v>
      </c>
      <c r="G37" s="115" t="s">
        <v>22</v>
      </c>
      <c r="H37" s="14" t="s">
        <v>98</v>
      </c>
      <c r="I37" s="58" t="s">
        <v>66</v>
      </c>
      <c r="J37" s="126">
        <v>1440</v>
      </c>
      <c r="K37" s="127">
        <f t="shared" si="0"/>
        <v>7.6213959364675166E-4</v>
      </c>
      <c r="L37" s="15" t="s">
        <v>13</v>
      </c>
      <c r="M37" s="74" cm="1">
        <f t="array" ref="M37">_xlfn.IFS(L37="Vermeidung*",1,L37="Wiederverwendung, als Bauteil",2,L37="Wiederverwendung, als Bauteil-Komponent",2,L37="Recycling, werkstofflich",3,L37="Recycling, stofflich",3,L37="Recycling, Kompostierung von erneuerbaren Rohstoffen**",3,L37="Sonstige Verwertung, energetisch (erneuerbar)",4,L37="Sonstige Verwertung, energetisch (nicht erneuerbar)",4,L37="Sonstige Verwertung, Verfüllung",4,L37="Beseitigung, Deponie",5,L37="Beseitigung, Schadstoffe",6)</f>
        <v>3</v>
      </c>
    </row>
    <row r="38" spans="1:13" ht="15" customHeight="1" thickBot="1" x14ac:dyDescent="0.25">
      <c r="A38" s="8">
        <v>36</v>
      </c>
      <c r="B38" s="62" t="s">
        <v>48</v>
      </c>
      <c r="C38" s="22" t="s">
        <v>89</v>
      </c>
      <c r="D38" s="55"/>
      <c r="E38" s="55"/>
      <c r="F38" s="55" t="s">
        <v>49</v>
      </c>
      <c r="G38" s="117" t="s">
        <v>22</v>
      </c>
      <c r="H38" s="17" t="s">
        <v>77</v>
      </c>
      <c r="I38" s="55" t="s">
        <v>66</v>
      </c>
      <c r="J38" s="133">
        <v>279</v>
      </c>
      <c r="K38" s="134">
        <f t="shared" si="0"/>
        <v>1.4766454626905813E-4</v>
      </c>
      <c r="L38" s="18" t="s">
        <v>16</v>
      </c>
      <c r="M38" s="69" cm="1">
        <f t="array" ref="M38">_xlfn.IFS(L38="Vermeidung*",1,L38="Wiederverwendung, als Bauteil",2,L38="Wiederverwendung, als Bauteil-Komponent",2,L38="Recycling, werkstofflich",3,L38="Recycling, stofflich",3,L38="Recycling, Kompostierung von erneuerbaren Rohstoffen**",3,L38="Sonstige Verwertung, energetisch (erneuerbar)",4,L38="Sonstige Verwertung, energetisch (nicht erneuerbar)",4,L38="Sonstige Verwertung, Verfüllung",4,L38="Beseitigung, Deponie",5,L38="Beseitigung, Schadstoffe",6)</f>
        <v>4</v>
      </c>
    </row>
    <row r="39" spans="1:13" ht="15" customHeight="1" x14ac:dyDescent="0.2">
      <c r="A39" s="8">
        <v>37</v>
      </c>
      <c r="B39" s="39" t="s">
        <v>58</v>
      </c>
      <c r="C39" s="9" t="s">
        <v>59</v>
      </c>
      <c r="D39" s="37"/>
      <c r="E39" s="37"/>
      <c r="F39" s="37" t="s">
        <v>60</v>
      </c>
      <c r="G39" s="118" t="s">
        <v>22</v>
      </c>
      <c r="H39" s="38" t="s">
        <v>78</v>
      </c>
      <c r="I39" s="37" t="s">
        <v>66</v>
      </c>
      <c r="J39" s="130">
        <v>19620</v>
      </c>
      <c r="K39" s="131">
        <f t="shared" si="0"/>
        <v>1.0384151963436991E-2</v>
      </c>
      <c r="L39" s="40" t="s">
        <v>63</v>
      </c>
      <c r="M39" s="70" cm="1">
        <f t="array" ref="M39">_xlfn.IFS(L39="Vermeidung*",1,L39="Wiederverwendung, als Bauteil",2,L39="Wiederverwendung, als Bauteil-Komponent",2,L39="Recycling, werkstofflich",3,L39="Recycling, stofflich",3,L39="Recycling, Kompostierung von erneuerbaren Rohstoffen**",3,L39="Sonstige Verwertung, energetisch (erneuerbar)",4,L39="Sonstige Verwertung, energetisch (nicht erneuerbar)",4,L39="Sonstige Verwertung, Verfüllung",4,L39="Beseitigung, Deponie",5,L39="Beseitigung, Schadstoffe",6)</f>
        <v>2</v>
      </c>
    </row>
    <row r="40" spans="1:13" ht="15" customHeight="1" x14ac:dyDescent="0.2">
      <c r="A40" s="8">
        <v>38</v>
      </c>
      <c r="B40" s="41" t="s">
        <v>58</v>
      </c>
      <c r="C40" s="12" t="s">
        <v>59</v>
      </c>
      <c r="D40" s="45"/>
      <c r="E40" s="45"/>
      <c r="F40" s="42" t="s">
        <v>90</v>
      </c>
      <c r="G40" s="119" t="s">
        <v>22</v>
      </c>
      <c r="H40" s="35" t="s">
        <v>71</v>
      </c>
      <c r="I40" s="42" t="s">
        <v>66</v>
      </c>
      <c r="J40" s="129">
        <v>433.44</v>
      </c>
      <c r="K40" s="127">
        <f t="shared" si="0"/>
        <v>2.2940401768767224E-4</v>
      </c>
      <c r="L40" s="44" t="s">
        <v>13</v>
      </c>
      <c r="M40" s="71" cm="1">
        <f t="array" ref="M40">_xlfn.IFS(L40="Vermeidung*",1,L40="Wiederverwendung, als Bauteil",2,L40="Wiederverwendung, als Bauteil-Komponent",2,L40="Recycling, werkstofflich",3,L40="Recycling, stofflich",3,L40="Recycling, Kompostierung von erneuerbaren Rohstoffen**",3,L40="Sonstige Verwertung, energetisch (erneuerbar)",4,L40="Sonstige Verwertung, energetisch (nicht erneuerbar)",4,L40="Sonstige Verwertung, Verfüllung",4,L40="Beseitigung, Deponie",5,L40="Beseitigung, Schadstoffe",6)</f>
        <v>3</v>
      </c>
    </row>
    <row r="41" spans="1:13" ht="15" customHeight="1" thickBot="1" x14ac:dyDescent="0.25">
      <c r="A41" s="8">
        <v>39</v>
      </c>
      <c r="B41" s="49" t="s">
        <v>58</v>
      </c>
      <c r="C41" s="16" t="s">
        <v>59</v>
      </c>
      <c r="D41" s="47"/>
      <c r="E41" s="47"/>
      <c r="F41" s="47" t="s">
        <v>90</v>
      </c>
      <c r="G41" s="120" t="s">
        <v>22</v>
      </c>
      <c r="H41" s="48" t="s">
        <v>71</v>
      </c>
      <c r="I41" s="47" t="s">
        <v>66</v>
      </c>
      <c r="J41" s="135">
        <v>433.44</v>
      </c>
      <c r="K41" s="134">
        <f t="shared" si="0"/>
        <v>2.2940401768767224E-4</v>
      </c>
      <c r="L41" s="50" t="s">
        <v>13</v>
      </c>
      <c r="M41" s="72" cm="1">
        <f t="array" ref="M41">_xlfn.IFS(L41="Vermeidung*",1,L41="Wiederverwendung, als Bauteil",2,L41="Wiederverwendung, als Bauteil-Komponent",2,L41="Recycling, werkstofflich",3,L41="Recycling, stofflich",3,L41="Recycling, Kompostierung von erneuerbaren Rohstoffen**",3,L41="Sonstige Verwertung, energetisch (erneuerbar)",4,L41="Sonstige Verwertung, energetisch (nicht erneuerbar)",4,L41="Sonstige Verwertung, Verfüllung",4,L41="Beseitigung, Deponie",5,L41="Beseitigung, Schadstoffe",6)</f>
        <v>3</v>
      </c>
    </row>
    <row r="43" spans="1:13" x14ac:dyDescent="0.2">
      <c r="J43" s="95">
        <f>SUM(J3:J41)</f>
        <v>1889417.6499999994</v>
      </c>
      <c r="K43" s="103">
        <f>SUM(K3:K41)</f>
        <v>1.0000000000000004</v>
      </c>
    </row>
    <row r="44" spans="1:13" x14ac:dyDescent="0.2">
      <c r="J44" s="96" t="s">
        <v>106</v>
      </c>
      <c r="K44" s="123"/>
      <c r="L44" s="29"/>
    </row>
    <row r="45" spans="1:13" ht="15" x14ac:dyDescent="0.2">
      <c r="J45" s="89"/>
      <c r="K45" s="102"/>
      <c r="L45" s="94"/>
    </row>
    <row r="46" spans="1:13" ht="15" x14ac:dyDescent="0.2">
      <c r="C46" s="33"/>
      <c r="D46" s="33"/>
      <c r="E46" s="33"/>
      <c r="F46" s="34"/>
      <c r="H46" s="34"/>
      <c r="K46" s="101"/>
      <c r="L46" s="94"/>
    </row>
    <row r="47" spans="1:13" ht="15" x14ac:dyDescent="0.2">
      <c r="G47" s="121"/>
      <c r="L47" s="94"/>
    </row>
    <row r="48" spans="1:13" ht="15" x14ac:dyDescent="0.2">
      <c r="G48" s="30"/>
      <c r="L48" s="94"/>
    </row>
    <row r="49" spans="2:12" ht="15" x14ac:dyDescent="0.25">
      <c r="C49"/>
      <c r="D49"/>
      <c r="E49"/>
      <c r="F49"/>
      <c r="G49"/>
      <c r="H49"/>
      <c r="L49" s="94"/>
    </row>
    <row r="50" spans="2:12" ht="15" x14ac:dyDescent="0.25">
      <c r="C50"/>
      <c r="D50"/>
      <c r="E50"/>
      <c r="F50"/>
      <c r="G50" s="121"/>
      <c r="H50"/>
      <c r="L50" s="94"/>
    </row>
    <row r="51" spans="2:12" ht="15" x14ac:dyDescent="0.25">
      <c r="H51" s="99"/>
      <c r="I51" s="100"/>
      <c r="L51" s="94"/>
    </row>
    <row r="52" spans="2:12" ht="15" x14ac:dyDescent="0.25">
      <c r="H52" s="99"/>
      <c r="I52" s="100"/>
      <c r="L52" s="94"/>
    </row>
    <row r="53" spans="2:12" ht="15" x14ac:dyDescent="0.25">
      <c r="H53" s="99"/>
      <c r="I53" s="7"/>
      <c r="L53" s="94"/>
    </row>
    <row r="54" spans="2:12" ht="15" x14ac:dyDescent="0.25">
      <c r="H54" s="99"/>
      <c r="I54" s="7"/>
      <c r="L54" s="94"/>
    </row>
    <row r="55" spans="2:12" ht="15" x14ac:dyDescent="0.25">
      <c r="H55" s="99"/>
      <c r="I55" s="7"/>
      <c r="L55" s="94"/>
    </row>
    <row r="56" spans="2:12" ht="15" x14ac:dyDescent="0.25">
      <c r="H56" s="99"/>
      <c r="I56" s="7"/>
    </row>
    <row r="57" spans="2:12" ht="15" x14ac:dyDescent="0.25">
      <c r="H57" s="99"/>
      <c r="I57" s="7"/>
    </row>
    <row r="58" spans="2:12" ht="15" x14ac:dyDescent="0.25">
      <c r="H58" s="99"/>
      <c r="I58" s="7"/>
    </row>
    <row r="59" spans="2:12" ht="15" x14ac:dyDescent="0.25">
      <c r="H59" s="99"/>
      <c r="I59" s="7"/>
    </row>
    <row r="60" spans="2:12" ht="15" x14ac:dyDescent="0.25">
      <c r="H60" s="99"/>
      <c r="I60" s="7"/>
    </row>
    <row r="61" spans="2:12" ht="15" x14ac:dyDescent="0.25">
      <c r="H61" s="99"/>
      <c r="I61" s="7"/>
    </row>
    <row r="62" spans="2:12" ht="15" x14ac:dyDescent="0.25">
      <c r="H62" s="99"/>
      <c r="I62" s="7"/>
    </row>
    <row r="63" spans="2:12" ht="15" x14ac:dyDescent="0.25">
      <c r="H63" s="99"/>
      <c r="I63" s="7"/>
    </row>
    <row r="64" spans="2:12" ht="15" x14ac:dyDescent="0.2">
      <c r="B64" s="98"/>
      <c r="C64" s="98"/>
      <c r="D64" s="98"/>
      <c r="E64" s="98"/>
      <c r="F64" s="98"/>
    </row>
  </sheetData>
  <sortState xmlns:xlrd2="http://schemas.microsoft.com/office/spreadsheetml/2017/richdata2" ref="A3:M41">
    <sortCondition ref="A3:A41"/>
  </sortState>
  <mergeCells count="1">
    <mergeCell ref="B1:C1"/>
  </mergeCells>
  <dataValidations count="1">
    <dataValidation type="list" allowBlank="1" showInputMessage="1" showErrorMessage="1" sqref="G47" xr:uid="{A3F66F73-F510-422D-A66A-42E11750C716}">
      <formula1>$A$6:$A$8</formula1>
    </dataValidation>
  </dataValidations>
  <pageMargins left="0.7" right="0.7" top="0.78740157499999996" bottom="0.78740157499999996" header="0.3" footer="0.3"/>
  <pageSetup paperSize="8"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0A3B5E-098F-4F25-8645-F831A3B8943E}">
          <x14:formula1>
            <xm:f>'Pull-Down Menüs'!$C$5:$C$19</xm:f>
          </x14:formula1>
          <xm:sqref>H3:H41</xm:sqref>
        </x14:dataValidation>
        <x14:dataValidation type="list" allowBlank="1" showInputMessage="1" showErrorMessage="1" xr:uid="{8B2698F2-E9ED-46D0-8F90-4CAB937460FE}">
          <x14:formula1>
            <xm:f>'Pull-Down Menüs'!$E$5:$E$15</xm:f>
          </x14:formula1>
          <xm:sqref>L44 C46:E46 L3:L41 G46</xm:sqref>
        </x14:dataValidation>
        <x14:dataValidation type="list" allowBlank="1" showInputMessage="1" showErrorMessage="1" xr:uid="{91BD4A59-1AAD-4702-8E93-5DD29FF246B8}">
          <x14:formula1>
            <xm:f>'Pull-Down Menüs'!$A$5:$A$7</xm:f>
          </x14:formula1>
          <xm:sqref>G3:G41 G50</xm:sqref>
        </x14:dataValidation>
        <x14:dataValidation type="list" allowBlank="1" showInputMessage="1" showErrorMessage="1" xr:uid="{1900F28D-26E5-40A5-81BE-0F31A6A26DD0}">
          <x14:formula1>
            <xm:f>'Pull-Down Menüs'!$X$5:$X$7</xm:f>
          </x14:formula1>
          <xm:sqref>G48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B80A-7223-4D9A-BFF7-432B7844B5AA}">
  <dimension ref="A1:X66"/>
  <sheetViews>
    <sheetView workbookViewId="0">
      <selection activeCell="C30" sqref="C30"/>
    </sheetView>
  </sheetViews>
  <sheetFormatPr baseColWidth="10" defaultRowHeight="15" x14ac:dyDescent="0.25"/>
  <cols>
    <col min="1" max="1" width="27.5703125" customWidth="1"/>
    <col min="2" max="2" width="7.42578125" customWidth="1"/>
    <col min="3" max="3" width="33.7109375" customWidth="1"/>
    <col min="5" max="5" width="55.28515625" customWidth="1"/>
    <col min="12" max="12" width="17.28515625" customWidth="1"/>
  </cols>
  <sheetData>
    <row r="1" spans="1:24" ht="34.5" thickBot="1" x14ac:dyDescent="0.3">
      <c r="A1" s="76" t="s">
        <v>120</v>
      </c>
      <c r="C1" s="81" t="s">
        <v>102</v>
      </c>
      <c r="E1" s="78" t="s">
        <v>103</v>
      </c>
    </row>
    <row r="3" spans="1:24" x14ac:dyDescent="0.25">
      <c r="A3" s="113" t="s">
        <v>22</v>
      </c>
      <c r="C3" s="107" t="s">
        <v>73</v>
      </c>
      <c r="E3" s="107" t="s">
        <v>21</v>
      </c>
    </row>
    <row r="5" spans="1:24" x14ac:dyDescent="0.25">
      <c r="A5" t="s">
        <v>22</v>
      </c>
      <c r="C5" s="108" t="s">
        <v>73</v>
      </c>
      <c r="E5" t="s">
        <v>19</v>
      </c>
      <c r="F5" s="1"/>
      <c r="L5" s="3"/>
      <c r="X5" s="5"/>
    </row>
    <row r="6" spans="1:24" x14ac:dyDescent="0.25">
      <c r="A6" t="s">
        <v>23</v>
      </c>
      <c r="C6" s="109" t="s">
        <v>75</v>
      </c>
      <c r="E6" t="s">
        <v>12</v>
      </c>
      <c r="F6" s="2"/>
      <c r="L6" s="3"/>
      <c r="X6" s="5"/>
    </row>
    <row r="7" spans="1:24" x14ac:dyDescent="0.25">
      <c r="A7" t="s">
        <v>61</v>
      </c>
      <c r="C7" s="109" t="s">
        <v>98</v>
      </c>
      <c r="E7" t="s">
        <v>63</v>
      </c>
      <c r="F7" s="2"/>
      <c r="L7" s="3"/>
      <c r="X7" s="5"/>
    </row>
    <row r="8" spans="1:24" x14ac:dyDescent="0.25">
      <c r="C8" s="109" t="s">
        <v>82</v>
      </c>
      <c r="E8" t="s">
        <v>20</v>
      </c>
      <c r="F8" s="2"/>
      <c r="L8" s="3"/>
    </row>
    <row r="9" spans="1:24" x14ac:dyDescent="0.25">
      <c r="C9" s="109" t="s">
        <v>74</v>
      </c>
      <c r="E9" t="s">
        <v>13</v>
      </c>
      <c r="F9" s="2"/>
      <c r="L9" s="3"/>
    </row>
    <row r="10" spans="1:24" x14ac:dyDescent="0.25">
      <c r="C10" s="108" t="s">
        <v>70</v>
      </c>
      <c r="E10" t="s">
        <v>14</v>
      </c>
      <c r="F10" s="2"/>
      <c r="L10" s="3"/>
    </row>
    <row r="11" spans="1:24" x14ac:dyDescent="0.25">
      <c r="C11" s="108" t="s">
        <v>71</v>
      </c>
      <c r="E11" t="s">
        <v>15</v>
      </c>
      <c r="F11" s="2"/>
      <c r="L11" s="3"/>
    </row>
    <row r="12" spans="1:24" x14ac:dyDescent="0.25">
      <c r="C12" s="109" t="s">
        <v>76</v>
      </c>
      <c r="E12" t="s">
        <v>16</v>
      </c>
      <c r="F12" s="2"/>
      <c r="L12" s="3"/>
    </row>
    <row r="13" spans="1:24" x14ac:dyDescent="0.25">
      <c r="C13" s="109" t="s">
        <v>72</v>
      </c>
      <c r="E13" t="s">
        <v>21</v>
      </c>
      <c r="F13" s="2"/>
      <c r="L13" s="3"/>
    </row>
    <row r="14" spans="1:24" x14ac:dyDescent="0.25">
      <c r="C14" s="109" t="s">
        <v>80</v>
      </c>
      <c r="E14" t="s">
        <v>17</v>
      </c>
      <c r="F14" s="2"/>
      <c r="L14" s="3"/>
    </row>
    <row r="15" spans="1:24" x14ac:dyDescent="0.25">
      <c r="C15" s="109" t="s">
        <v>81</v>
      </c>
      <c r="E15" t="s">
        <v>18</v>
      </c>
    </row>
    <row r="16" spans="1:24" x14ac:dyDescent="0.25">
      <c r="C16" s="109" t="s">
        <v>83</v>
      </c>
    </row>
    <row r="17" spans="3:11" x14ac:dyDescent="0.25">
      <c r="C17" s="109" t="s">
        <v>79</v>
      </c>
    </row>
    <row r="18" spans="3:11" x14ac:dyDescent="0.25">
      <c r="C18" s="108" t="s">
        <v>78</v>
      </c>
    </row>
    <row r="19" spans="3:11" x14ac:dyDescent="0.25">
      <c r="C19" s="109" t="s">
        <v>77</v>
      </c>
    </row>
    <row r="22" spans="3:11" x14ac:dyDescent="0.25">
      <c r="K22" s="4"/>
    </row>
    <row r="23" spans="3:11" x14ac:dyDescent="0.25">
      <c r="K23" s="4"/>
    </row>
    <row r="24" spans="3:11" x14ac:dyDescent="0.25">
      <c r="K24" s="4"/>
    </row>
    <row r="25" spans="3:11" x14ac:dyDescent="0.25">
      <c r="K25" s="4"/>
    </row>
    <row r="26" spans="3:11" x14ac:dyDescent="0.25">
      <c r="C26" s="110"/>
      <c r="D26" s="111"/>
      <c r="E26" s="111"/>
      <c r="K26" s="4"/>
    </row>
    <row r="27" spans="3:11" x14ac:dyDescent="0.25">
      <c r="K27" s="4"/>
    </row>
    <row r="33" spans="4:4" x14ac:dyDescent="0.25">
      <c r="D33" s="112"/>
    </row>
    <row r="63" spans="3:3" x14ac:dyDescent="0.25">
      <c r="C63" s="3"/>
    </row>
    <row r="66" spans="3:3" x14ac:dyDescent="0.25">
      <c r="C66" s="6"/>
    </row>
  </sheetData>
  <sortState xmlns:xlrd2="http://schemas.microsoft.com/office/spreadsheetml/2017/richdata2" ref="C5:C17">
    <sortCondition ref="C5:C17"/>
  </sortState>
  <dataValidations count="5">
    <dataValidation type="list" allowBlank="1" showInputMessage="1" showErrorMessage="1" sqref="H17 H19" xr:uid="{561FC26F-04C1-4477-9B7C-B4A1738CADA5}">
      <formula1>$F$5:$F$14</formula1>
    </dataValidation>
    <dataValidation type="list" allowBlank="1" showInputMessage="1" showErrorMessage="1" sqref="C3" xr:uid="{23AAD6E5-C870-4543-B668-791EAD194D1C}">
      <formula1>$C$5:$C$19</formula1>
    </dataValidation>
    <dataValidation type="list" allowBlank="1" showInputMessage="1" showErrorMessage="1" sqref="R17" xr:uid="{82B4902A-8494-426E-85ED-3DBA32055117}">
      <formula1>$E$6:$E$15</formula1>
    </dataValidation>
    <dataValidation type="list" allowBlank="1" showInputMessage="1" showErrorMessage="1" sqref="E3" xr:uid="{D95AE121-92F1-469E-BF43-D4D239722F7E}">
      <formula1>$E$5:$E$15</formula1>
    </dataValidation>
    <dataValidation type="list" allowBlank="1" showInputMessage="1" showErrorMessage="1" sqref="A3" xr:uid="{43E8C127-27E3-4585-9C70-CA227E9B030D}">
      <formula1>$A$5:$A$7</formula1>
    </dataValidation>
  </dataValidations>
  <pageMargins left="0.7" right="0.7" top="0.78740157499999996" bottom="0.78740157499999996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BEC1-F8A3-4E2C-85DD-91EBD64F56B1}">
  <sheetPr>
    <pageSetUpPr fitToPage="1"/>
  </sheetPr>
  <dimension ref="A1:M64"/>
  <sheetViews>
    <sheetView zoomScale="71" zoomScaleNormal="71" workbookViewId="0">
      <pane ySplit="2" topLeftCell="A3" activePane="bottomLeft" state="frozen"/>
      <selection activeCell="D1" sqref="D1"/>
      <selection pane="bottomLeft" activeCell="B24" sqref="B24"/>
    </sheetView>
  </sheetViews>
  <sheetFormatPr baseColWidth="10" defaultColWidth="9.140625" defaultRowHeight="11.25" x14ac:dyDescent="0.2"/>
  <cols>
    <col min="1" max="1" width="28.28515625" style="8" customWidth="1"/>
    <col min="2" max="2" width="48" style="8" customWidth="1"/>
    <col min="3" max="4" width="52.42578125" style="8" customWidth="1"/>
    <col min="5" max="6" width="16.85546875" style="8" customWidth="1"/>
    <col min="7" max="16384" width="9.140625" style="8"/>
  </cols>
  <sheetData>
    <row r="1" spans="1:13" ht="107.25" customHeight="1" x14ac:dyDescent="0.2">
      <c r="A1" s="141" t="s">
        <v>122</v>
      </c>
      <c r="B1" s="141"/>
      <c r="C1" s="139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23.25" thickBot="1" x14ac:dyDescent="0.25">
      <c r="A2" s="63" t="s">
        <v>1</v>
      </c>
      <c r="B2" s="63" t="s">
        <v>0</v>
      </c>
      <c r="C2" s="63" t="s">
        <v>108</v>
      </c>
      <c r="D2" s="81" t="s">
        <v>99</v>
      </c>
      <c r="E2" s="63" t="s">
        <v>84</v>
      </c>
      <c r="F2" s="63" t="s">
        <v>107</v>
      </c>
    </row>
    <row r="3" spans="1:13" x14ac:dyDescent="0.2">
      <c r="A3" s="27" t="s">
        <v>51</v>
      </c>
      <c r="B3" s="27" t="s">
        <v>52</v>
      </c>
      <c r="C3" s="27" t="s">
        <v>25</v>
      </c>
      <c r="D3" s="10" t="s">
        <v>73</v>
      </c>
      <c r="E3" s="79">
        <v>1182.5</v>
      </c>
    </row>
    <row r="4" spans="1:13" x14ac:dyDescent="0.2">
      <c r="A4" s="24" t="s">
        <v>24</v>
      </c>
      <c r="B4" s="23" t="s">
        <v>85</v>
      </c>
      <c r="C4" s="23" t="s">
        <v>25</v>
      </c>
      <c r="D4" s="14" t="s">
        <v>73</v>
      </c>
      <c r="E4" s="31">
        <v>60392.639999999999</v>
      </c>
    </row>
    <row r="5" spans="1:13" x14ac:dyDescent="0.2">
      <c r="A5" s="24" t="s">
        <v>24</v>
      </c>
      <c r="B5" s="23" t="s">
        <v>85</v>
      </c>
      <c r="C5" s="23" t="s">
        <v>2</v>
      </c>
      <c r="D5" s="14" t="s">
        <v>73</v>
      </c>
      <c r="E5" s="31">
        <v>15694</v>
      </c>
    </row>
    <row r="6" spans="1:13" x14ac:dyDescent="0.2">
      <c r="A6" s="24" t="s">
        <v>32</v>
      </c>
      <c r="B6" s="24" t="s">
        <v>33</v>
      </c>
      <c r="C6" s="23" t="s">
        <v>2</v>
      </c>
      <c r="D6" s="14" t="s">
        <v>73</v>
      </c>
      <c r="E6" s="31">
        <v>141600</v>
      </c>
    </row>
    <row r="7" spans="1:13" x14ac:dyDescent="0.2">
      <c r="A7" s="24" t="s">
        <v>50</v>
      </c>
      <c r="B7" s="23" t="s">
        <v>3</v>
      </c>
      <c r="C7" s="23" t="s">
        <v>2</v>
      </c>
      <c r="D7" s="14" t="s">
        <v>73</v>
      </c>
      <c r="E7" s="31">
        <v>221618.16</v>
      </c>
    </row>
    <row r="8" spans="1:13" ht="17.25" customHeight="1" thickBot="1" x14ac:dyDescent="0.25">
      <c r="A8" s="21"/>
      <c r="B8" s="22"/>
      <c r="C8" s="22"/>
      <c r="D8" s="82" t="s">
        <v>73</v>
      </c>
      <c r="E8" s="83">
        <f>SUM(E3:E7)</f>
        <v>440487.30000000005</v>
      </c>
      <c r="F8" s="91">
        <f>E8</f>
        <v>440487.30000000005</v>
      </c>
    </row>
    <row r="9" spans="1:13" x14ac:dyDescent="0.2">
      <c r="A9" s="80" t="s">
        <v>32</v>
      </c>
      <c r="B9" s="80" t="s">
        <v>33</v>
      </c>
      <c r="C9" s="27" t="s">
        <v>34</v>
      </c>
      <c r="D9" s="10" t="s">
        <v>98</v>
      </c>
      <c r="E9" s="79">
        <v>1440</v>
      </c>
    </row>
    <row r="10" spans="1:13" x14ac:dyDescent="0.2">
      <c r="A10" s="23" t="s">
        <v>37</v>
      </c>
      <c r="B10" s="24" t="s">
        <v>36</v>
      </c>
      <c r="C10" s="23" t="s">
        <v>11</v>
      </c>
      <c r="D10" s="14" t="s">
        <v>98</v>
      </c>
      <c r="E10" s="31">
        <v>278.25</v>
      </c>
    </row>
    <row r="11" spans="1:13" x14ac:dyDescent="0.2">
      <c r="A11" s="24" t="s">
        <v>48</v>
      </c>
      <c r="B11" s="23" t="s">
        <v>89</v>
      </c>
      <c r="C11" s="23" t="s">
        <v>91</v>
      </c>
      <c r="D11" s="14" t="s">
        <v>98</v>
      </c>
      <c r="E11" s="31">
        <v>1440</v>
      </c>
    </row>
    <row r="12" spans="1:13" x14ac:dyDescent="0.2">
      <c r="A12" s="87" t="s">
        <v>40</v>
      </c>
      <c r="B12" s="23" t="s">
        <v>95</v>
      </c>
      <c r="C12" s="23" t="s">
        <v>41</v>
      </c>
      <c r="D12" s="14" t="s">
        <v>98</v>
      </c>
      <c r="E12" s="31">
        <v>0.4</v>
      </c>
    </row>
    <row r="13" spans="1:13" ht="18.75" customHeight="1" thickBot="1" x14ac:dyDescent="0.25">
      <c r="A13" s="88"/>
      <c r="B13" s="22"/>
      <c r="C13" s="22"/>
      <c r="D13" s="82" t="s">
        <v>98</v>
      </c>
      <c r="E13" s="83">
        <f>SUM(E9:E12)</f>
        <v>3158.65</v>
      </c>
      <c r="F13" s="91">
        <f>E13</f>
        <v>3158.65</v>
      </c>
    </row>
    <row r="14" spans="1:13" x14ac:dyDescent="0.2">
      <c r="A14" s="80" t="s">
        <v>35</v>
      </c>
      <c r="B14" s="80" t="s">
        <v>36</v>
      </c>
      <c r="C14" s="27" t="s">
        <v>7</v>
      </c>
      <c r="D14" s="10" t="s">
        <v>74</v>
      </c>
      <c r="E14" s="79">
        <v>2120</v>
      </c>
    </row>
    <row r="15" spans="1:13" x14ac:dyDescent="0.2">
      <c r="A15" s="24" t="s">
        <v>37</v>
      </c>
      <c r="B15" s="24" t="s">
        <v>36</v>
      </c>
      <c r="C15" s="23" t="s">
        <v>7</v>
      </c>
      <c r="D15" s="14" t="s">
        <v>74</v>
      </c>
      <c r="E15" s="31">
        <v>2120</v>
      </c>
    </row>
    <row r="16" spans="1:13" x14ac:dyDescent="0.2">
      <c r="A16" s="24" t="s">
        <v>37</v>
      </c>
      <c r="B16" s="24" t="s">
        <v>36</v>
      </c>
      <c r="C16" s="23" t="s">
        <v>7</v>
      </c>
      <c r="D16" s="14" t="s">
        <v>74</v>
      </c>
      <c r="E16" s="31">
        <v>2120</v>
      </c>
    </row>
    <row r="17" spans="1:6" x14ac:dyDescent="0.2">
      <c r="A17" s="24" t="s">
        <v>37</v>
      </c>
      <c r="B17" s="24" t="s">
        <v>36</v>
      </c>
      <c r="C17" s="23" t="s">
        <v>7</v>
      </c>
      <c r="D17" s="14" t="s">
        <v>74</v>
      </c>
      <c r="E17" s="31">
        <v>2120</v>
      </c>
    </row>
    <row r="18" spans="1:6" ht="18" customHeight="1" thickBot="1" x14ac:dyDescent="0.25">
      <c r="A18" s="21"/>
      <c r="B18" s="21"/>
      <c r="C18" s="22"/>
      <c r="D18" s="82" t="s">
        <v>74</v>
      </c>
      <c r="E18" s="83">
        <f>SUM(E14:E17)</f>
        <v>8480</v>
      </c>
      <c r="F18" s="91">
        <f>E18</f>
        <v>8480</v>
      </c>
    </row>
    <row r="19" spans="1:6" x14ac:dyDescent="0.2">
      <c r="A19" s="27" t="s">
        <v>86</v>
      </c>
      <c r="B19" s="27" t="s">
        <v>87</v>
      </c>
      <c r="C19" s="27" t="s">
        <v>53</v>
      </c>
      <c r="D19" s="10" t="s">
        <v>70</v>
      </c>
      <c r="E19" s="79">
        <v>1280.01</v>
      </c>
    </row>
    <row r="20" spans="1:6" ht="16.5" customHeight="1" thickBot="1" x14ac:dyDescent="0.25">
      <c r="A20" s="22"/>
      <c r="B20" s="22"/>
      <c r="C20" s="22"/>
      <c r="D20" s="82" t="s">
        <v>70</v>
      </c>
      <c r="E20" s="83">
        <f>SUM(E19)</f>
        <v>1280.01</v>
      </c>
      <c r="F20" s="91">
        <f>E20</f>
        <v>1280.01</v>
      </c>
    </row>
    <row r="21" spans="1:6" x14ac:dyDescent="0.2">
      <c r="A21" s="27" t="s">
        <v>86</v>
      </c>
      <c r="B21" s="27" t="s">
        <v>87</v>
      </c>
      <c r="C21" s="27" t="s">
        <v>54</v>
      </c>
      <c r="D21" s="10" t="s">
        <v>71</v>
      </c>
      <c r="E21" s="79">
        <v>320.14</v>
      </c>
    </row>
    <row r="22" spans="1:6" x14ac:dyDescent="0.2">
      <c r="A22" s="23" t="s">
        <v>86</v>
      </c>
      <c r="B22" s="23" t="s">
        <v>87</v>
      </c>
      <c r="C22" s="23" t="s">
        <v>55</v>
      </c>
      <c r="D22" s="14" t="s">
        <v>71</v>
      </c>
      <c r="E22" s="31">
        <v>215.28</v>
      </c>
    </row>
    <row r="23" spans="1:6" x14ac:dyDescent="0.2">
      <c r="A23" s="24" t="s">
        <v>48</v>
      </c>
      <c r="B23" s="23" t="s">
        <v>89</v>
      </c>
      <c r="C23" s="23" t="s">
        <v>90</v>
      </c>
      <c r="D23" s="14" t="s">
        <v>71</v>
      </c>
      <c r="E23" s="31">
        <v>5779.2</v>
      </c>
    </row>
    <row r="24" spans="1:6" x14ac:dyDescent="0.2">
      <c r="A24" s="24" t="s">
        <v>58</v>
      </c>
      <c r="B24" s="24" t="s">
        <v>59</v>
      </c>
      <c r="C24" s="23" t="s">
        <v>90</v>
      </c>
      <c r="D24" s="14" t="s">
        <v>71</v>
      </c>
      <c r="E24" s="32">
        <v>433.44</v>
      </c>
    </row>
    <row r="25" spans="1:6" x14ac:dyDescent="0.2">
      <c r="A25" s="23" t="s">
        <v>58</v>
      </c>
      <c r="B25" s="23" t="s">
        <v>59</v>
      </c>
      <c r="C25" s="23" t="s">
        <v>90</v>
      </c>
      <c r="D25" s="14" t="s">
        <v>71</v>
      </c>
      <c r="E25" s="31">
        <v>433.44</v>
      </c>
    </row>
    <row r="26" spans="1:6" ht="18" customHeight="1" thickBot="1" x14ac:dyDescent="0.25">
      <c r="A26" s="22"/>
      <c r="B26" s="22"/>
      <c r="C26" s="22"/>
      <c r="D26" s="82" t="s">
        <v>71</v>
      </c>
      <c r="E26" s="83">
        <f>SUM(E21:E25)</f>
        <v>7181.4999999999991</v>
      </c>
      <c r="F26" s="91">
        <f>E26</f>
        <v>7181.4999999999991</v>
      </c>
    </row>
    <row r="27" spans="1:6" ht="20.100000000000001" customHeight="1" x14ac:dyDescent="0.2">
      <c r="A27" s="80" t="s">
        <v>24</v>
      </c>
      <c r="B27" s="27" t="s">
        <v>85</v>
      </c>
      <c r="C27" s="27" t="s">
        <v>6</v>
      </c>
      <c r="D27" s="10" t="s">
        <v>72</v>
      </c>
      <c r="E27" s="79">
        <v>8377.94</v>
      </c>
    </row>
    <row r="28" spans="1:6" ht="20.100000000000001" customHeight="1" x14ac:dyDescent="0.2">
      <c r="A28" s="24" t="s">
        <v>37</v>
      </c>
      <c r="B28" s="24" t="s">
        <v>36</v>
      </c>
      <c r="C28" s="23" t="s">
        <v>10</v>
      </c>
      <c r="D28" s="14" t="s">
        <v>72</v>
      </c>
      <c r="E28" s="31">
        <v>500.32</v>
      </c>
    </row>
    <row r="29" spans="1:6" x14ac:dyDescent="0.2">
      <c r="A29" s="24" t="s">
        <v>50</v>
      </c>
      <c r="B29" s="23" t="s">
        <v>3</v>
      </c>
      <c r="C29" s="23" t="s">
        <v>6</v>
      </c>
      <c r="D29" s="14" t="s">
        <v>72</v>
      </c>
      <c r="E29" s="31">
        <v>47196.76</v>
      </c>
    </row>
    <row r="30" spans="1:6" x14ac:dyDescent="0.2">
      <c r="A30" s="87" t="s">
        <v>40</v>
      </c>
      <c r="B30" s="23" t="s">
        <v>95</v>
      </c>
      <c r="C30" s="23" t="s">
        <v>42</v>
      </c>
      <c r="D30" s="14" t="s">
        <v>72</v>
      </c>
      <c r="E30" s="31">
        <v>0.31</v>
      </c>
    </row>
    <row r="31" spans="1:6" x14ac:dyDescent="0.2">
      <c r="A31" s="23" t="s">
        <v>38</v>
      </c>
      <c r="B31" s="23" t="s">
        <v>96</v>
      </c>
      <c r="C31" s="23" t="s">
        <v>39</v>
      </c>
      <c r="D31" s="14" t="s">
        <v>72</v>
      </c>
      <c r="E31" s="31">
        <v>37.5</v>
      </c>
    </row>
    <row r="32" spans="1:6" ht="21" customHeight="1" thickBot="1" x14ac:dyDescent="0.25">
      <c r="A32" s="22"/>
      <c r="B32" s="22"/>
      <c r="C32" s="22"/>
      <c r="D32" s="82" t="s">
        <v>72</v>
      </c>
      <c r="E32" s="83">
        <f>SUM(E27:E31)</f>
        <v>56112.83</v>
      </c>
      <c r="F32" s="91">
        <f>E32</f>
        <v>56112.83</v>
      </c>
    </row>
    <row r="33" spans="1:6" ht="20.100000000000001" customHeight="1" x14ac:dyDescent="0.2">
      <c r="A33" s="80" t="s">
        <v>24</v>
      </c>
      <c r="B33" s="27" t="s">
        <v>85</v>
      </c>
      <c r="C33" s="27" t="s">
        <v>26</v>
      </c>
      <c r="D33" s="10" t="s">
        <v>83</v>
      </c>
      <c r="E33" s="79">
        <v>27930</v>
      </c>
    </row>
    <row r="34" spans="1:6" ht="20.100000000000001" customHeight="1" x14ac:dyDescent="0.2">
      <c r="A34" s="24" t="s">
        <v>97</v>
      </c>
      <c r="B34" s="23" t="s">
        <v>5</v>
      </c>
      <c r="C34" s="23" t="s">
        <v>4</v>
      </c>
      <c r="D34" s="14" t="s">
        <v>83</v>
      </c>
      <c r="E34" s="31">
        <v>159840</v>
      </c>
    </row>
    <row r="35" spans="1:6" ht="20.100000000000001" customHeight="1" x14ac:dyDescent="0.2">
      <c r="A35" s="24" t="s">
        <v>97</v>
      </c>
      <c r="B35" s="23" t="s">
        <v>5</v>
      </c>
      <c r="C35" s="24" t="s">
        <v>9</v>
      </c>
      <c r="D35" s="14" t="s">
        <v>83</v>
      </c>
      <c r="E35" s="31">
        <v>7215</v>
      </c>
    </row>
    <row r="36" spans="1:6" ht="20.100000000000001" customHeight="1" x14ac:dyDescent="0.2">
      <c r="A36" s="23" t="s">
        <v>100</v>
      </c>
      <c r="B36" s="23" t="s">
        <v>44</v>
      </c>
      <c r="C36" s="23" t="s">
        <v>46</v>
      </c>
      <c r="D36" s="14" t="s">
        <v>83</v>
      </c>
      <c r="E36" s="31">
        <v>2527</v>
      </c>
    </row>
    <row r="37" spans="1:6" x14ac:dyDescent="0.2">
      <c r="A37" s="23" t="s">
        <v>100</v>
      </c>
      <c r="B37" s="23" t="s">
        <v>44</v>
      </c>
      <c r="C37" s="23" t="s">
        <v>47</v>
      </c>
      <c r="D37" s="14" t="s">
        <v>83</v>
      </c>
      <c r="E37" s="31">
        <v>1795.5</v>
      </c>
    </row>
    <row r="38" spans="1:6" ht="17.25" customHeight="1" thickBot="1" x14ac:dyDescent="0.25">
      <c r="A38" s="23"/>
      <c r="B38" s="22"/>
      <c r="C38" s="22"/>
      <c r="D38" s="82" t="s">
        <v>83</v>
      </c>
      <c r="E38" s="83">
        <f>SUM(E33:E37)</f>
        <v>199307.5</v>
      </c>
      <c r="F38" s="91">
        <f>E38</f>
        <v>199307.5</v>
      </c>
    </row>
    <row r="39" spans="1:6" x14ac:dyDescent="0.2">
      <c r="A39" s="24" t="s">
        <v>97</v>
      </c>
      <c r="B39" s="27" t="s">
        <v>5</v>
      </c>
      <c r="C39" s="27" t="s">
        <v>8</v>
      </c>
      <c r="D39" s="10" t="s">
        <v>79</v>
      </c>
      <c r="E39" s="79">
        <v>3330</v>
      </c>
    </row>
    <row r="40" spans="1:6" ht="22.5" customHeight="1" thickBot="1" x14ac:dyDescent="0.25">
      <c r="A40" s="21"/>
      <c r="B40" s="22"/>
      <c r="C40" s="22"/>
      <c r="D40" s="82" t="s">
        <v>79</v>
      </c>
      <c r="E40" s="83">
        <f>SUM(E39)</f>
        <v>3330</v>
      </c>
      <c r="F40" s="91">
        <f>E40</f>
        <v>3330</v>
      </c>
    </row>
    <row r="41" spans="1:6" ht="20.100000000000001" customHeight="1" x14ac:dyDescent="0.2">
      <c r="A41" s="80" t="s">
        <v>24</v>
      </c>
      <c r="B41" s="27" t="s">
        <v>85</v>
      </c>
      <c r="C41" s="80" t="s">
        <v>27</v>
      </c>
      <c r="D41" s="10" t="s">
        <v>77</v>
      </c>
      <c r="E41" s="79">
        <v>6384</v>
      </c>
    </row>
    <row r="42" spans="1:6" x14ac:dyDescent="0.2">
      <c r="A42" s="24" t="s">
        <v>24</v>
      </c>
      <c r="B42" s="23" t="s">
        <v>85</v>
      </c>
      <c r="C42" s="23" t="s">
        <v>28</v>
      </c>
      <c r="D42" s="14" t="s">
        <v>77</v>
      </c>
      <c r="E42" s="31">
        <v>1389.85</v>
      </c>
    </row>
    <row r="43" spans="1:6" x14ac:dyDescent="0.2">
      <c r="A43" s="24" t="s">
        <v>24</v>
      </c>
      <c r="B43" s="23" t="s">
        <v>85</v>
      </c>
      <c r="C43" s="23" t="s">
        <v>29</v>
      </c>
      <c r="D43" s="14" t="s">
        <v>77</v>
      </c>
      <c r="E43" s="31">
        <v>106.4</v>
      </c>
    </row>
    <row r="44" spans="1:6" x14ac:dyDescent="0.2">
      <c r="A44" s="24" t="s">
        <v>24</v>
      </c>
      <c r="B44" s="23" t="s">
        <v>85</v>
      </c>
      <c r="C44" s="23" t="s">
        <v>30</v>
      </c>
      <c r="D44" s="14" t="s">
        <v>77</v>
      </c>
      <c r="E44" s="31">
        <v>52.67</v>
      </c>
    </row>
    <row r="45" spans="1:6" ht="20.100000000000001" customHeight="1" x14ac:dyDescent="0.2">
      <c r="A45" s="24" t="s">
        <v>24</v>
      </c>
      <c r="B45" s="23" t="s">
        <v>85</v>
      </c>
      <c r="C45" s="23" t="s">
        <v>31</v>
      </c>
      <c r="D45" s="14" t="s">
        <v>77</v>
      </c>
      <c r="E45" s="31">
        <v>52.67</v>
      </c>
    </row>
    <row r="46" spans="1:6" ht="20.100000000000001" customHeight="1" x14ac:dyDescent="0.2">
      <c r="A46" s="23" t="s">
        <v>86</v>
      </c>
      <c r="B46" s="23" t="s">
        <v>87</v>
      </c>
      <c r="C46" s="23" t="s">
        <v>88</v>
      </c>
      <c r="D46" s="14" t="s">
        <v>77</v>
      </c>
      <c r="E46" s="31">
        <v>89.88</v>
      </c>
    </row>
    <row r="47" spans="1:6" ht="20.100000000000001" customHeight="1" x14ac:dyDescent="0.2">
      <c r="A47" s="23" t="s">
        <v>86</v>
      </c>
      <c r="B47" s="23" t="s">
        <v>87</v>
      </c>
      <c r="C47" s="23" t="s">
        <v>56</v>
      </c>
      <c r="D47" s="14" t="s">
        <v>77</v>
      </c>
      <c r="E47" s="31">
        <v>17.600000000000001</v>
      </c>
    </row>
    <row r="48" spans="1:6" ht="20.100000000000001" customHeight="1" x14ac:dyDescent="0.2">
      <c r="A48" s="23" t="s">
        <v>86</v>
      </c>
      <c r="B48" s="23" t="s">
        <v>87</v>
      </c>
      <c r="C48" s="23" t="s">
        <v>57</v>
      </c>
      <c r="D48" s="14" t="s">
        <v>77</v>
      </c>
      <c r="E48" s="31">
        <v>4</v>
      </c>
    </row>
    <row r="49" spans="1:6" ht="20.100000000000001" customHeight="1" x14ac:dyDescent="0.2">
      <c r="A49" s="87" t="s">
        <v>48</v>
      </c>
      <c r="B49" s="23" t="s">
        <v>89</v>
      </c>
      <c r="C49" s="23" t="s">
        <v>49</v>
      </c>
      <c r="D49" s="14" t="s">
        <v>77</v>
      </c>
      <c r="E49" s="31">
        <v>279</v>
      </c>
    </row>
    <row r="50" spans="1:6" ht="20.100000000000001" customHeight="1" x14ac:dyDescent="0.2">
      <c r="A50" s="24" t="s">
        <v>62</v>
      </c>
      <c r="B50" s="24" t="s">
        <v>92</v>
      </c>
      <c r="C50" s="23" t="s">
        <v>93</v>
      </c>
      <c r="D50" s="14" t="s">
        <v>77</v>
      </c>
      <c r="E50" s="32">
        <v>283</v>
      </c>
    </row>
    <row r="51" spans="1:6" ht="20.100000000000001" customHeight="1" x14ac:dyDescent="0.2">
      <c r="A51" s="24" t="s">
        <v>62</v>
      </c>
      <c r="B51" s="24" t="s">
        <v>94</v>
      </c>
      <c r="C51" s="23" t="s">
        <v>93</v>
      </c>
      <c r="D51" s="14" t="s">
        <v>77</v>
      </c>
      <c r="E51" s="32">
        <v>283</v>
      </c>
    </row>
    <row r="52" spans="1:6" ht="20.100000000000001" customHeight="1" thickBot="1" x14ac:dyDescent="0.25">
      <c r="A52" s="21"/>
      <c r="B52" s="21"/>
      <c r="C52" s="22"/>
      <c r="D52" s="82" t="s">
        <v>77</v>
      </c>
      <c r="E52" s="84">
        <f>SUM(E41:E51)</f>
        <v>8942.07</v>
      </c>
      <c r="F52" s="91">
        <f>E52</f>
        <v>8942.07</v>
      </c>
    </row>
    <row r="53" spans="1:6" ht="20.100000000000001" customHeight="1" x14ac:dyDescent="0.2">
      <c r="A53" s="27" t="s">
        <v>101</v>
      </c>
      <c r="B53" s="27" t="s">
        <v>44</v>
      </c>
      <c r="C53" s="27" t="s">
        <v>45</v>
      </c>
      <c r="D53" s="10" t="s">
        <v>78</v>
      </c>
      <c r="E53" s="79">
        <v>31122</v>
      </c>
    </row>
    <row r="54" spans="1:6" x14ac:dyDescent="0.2">
      <c r="A54" s="23" t="s">
        <v>58</v>
      </c>
      <c r="B54" s="23" t="s">
        <v>59</v>
      </c>
      <c r="C54" s="23" t="s">
        <v>60</v>
      </c>
      <c r="D54" s="14" t="s">
        <v>78</v>
      </c>
      <c r="E54" s="31">
        <v>19620</v>
      </c>
    </row>
    <row r="55" spans="1:6" ht="18" customHeight="1" thickBot="1" x14ac:dyDescent="0.25">
      <c r="A55" s="85"/>
      <c r="B55" s="85"/>
      <c r="C55" s="85"/>
      <c r="D55" s="82" t="s">
        <v>78</v>
      </c>
      <c r="E55" s="86">
        <f>SUM(E53:E54)</f>
        <v>50742</v>
      </c>
      <c r="F55" s="91">
        <f>E55</f>
        <v>50742</v>
      </c>
    </row>
    <row r="57" spans="1:6" x14ac:dyDescent="0.2">
      <c r="D57" s="93" t="s">
        <v>105</v>
      </c>
      <c r="E57" s="92"/>
      <c r="F57" s="90">
        <f>SUM(F8:F56)</f>
        <v>779021.86</v>
      </c>
    </row>
    <row r="59" spans="1:6" x14ac:dyDescent="0.2">
      <c r="B59" s="33"/>
      <c r="C59" s="34"/>
      <c r="D59" s="34"/>
    </row>
    <row r="62" spans="1:6" x14ac:dyDescent="0.2">
      <c r="B62" s="34"/>
    </row>
    <row r="64" spans="1:6" x14ac:dyDescent="0.2">
      <c r="C64" s="30"/>
      <c r="D64" s="30"/>
    </row>
  </sheetData>
  <sortState xmlns:xlrd2="http://schemas.microsoft.com/office/spreadsheetml/2017/richdata2" ref="A3:E66">
    <sortCondition ref="D3:D66"/>
  </sortState>
  <mergeCells count="1">
    <mergeCell ref="A1:B1"/>
  </mergeCells>
  <dataValidations count="2">
    <dataValidation type="list" allowBlank="1" showInputMessage="1" showErrorMessage="1" sqref="C64:D64" xr:uid="{9665FC3C-5A01-486A-B87F-22F18C22382C}">
      <formula1>#REF!</formula1>
    </dataValidation>
    <dataValidation type="list" allowBlank="1" showInputMessage="1" showErrorMessage="1" sqref="B62" xr:uid="{FA908037-32F1-420A-B30B-EF16C24B2525}">
      <formula1>#REF!</formula1>
    </dataValidation>
  </dataValidations>
  <pageMargins left="0.7" right="0.7" top="0.78740157499999996" bottom="0.78740157499999996" header="0.3" footer="0.3"/>
  <pageSetup paperSize="9" scale="5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0B7CEF-73D4-409E-A5D3-2B6BA5023FD7}">
          <x14:formula1>
            <xm:f>'Pull-Down Menüs'!$C$5:$C$19</xm:f>
          </x14:formula1>
          <xm:sqref>D2 D4:D55</xm:sqref>
        </x14:dataValidation>
        <x14:dataValidation type="list" allowBlank="1" showInputMessage="1" showErrorMessage="1" xr:uid="{D0052F75-6653-4565-A7D8-C25D59E6AE81}">
          <x14:formula1>
            <xm:f>'Pull-Down Menüs'!$E$5:$E$15</xm:f>
          </x14:formula1>
          <xm:sqref>B59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Rückbau-u.Recyclingkonzept</vt:lpstr>
      <vt:lpstr>Pull-Down Menüs</vt:lpstr>
      <vt:lpstr>Materialkataster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Heckmann</dc:creator>
  <cp:lastModifiedBy>Oliver Heckmann</cp:lastModifiedBy>
  <cp:lastPrinted>2024-06-27T14:08:49Z</cp:lastPrinted>
  <dcterms:created xsi:type="dcterms:W3CDTF">2022-08-26T06:35:09Z</dcterms:created>
  <dcterms:modified xsi:type="dcterms:W3CDTF">2024-07-16T12:21:52Z</dcterms:modified>
</cp:coreProperties>
</file>